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27060" windowHeight="14265" activeTab="0"/>
  </bookViews>
  <sheets>
    <sheet name="Calendrier" sheetId="1" r:id="rId1"/>
    <sheet name="2014 Simple" sheetId="2" r:id="rId2"/>
    <sheet name="2014  Avancé" sheetId="3" r:id="rId3"/>
  </sheets>
  <definedNames/>
  <calcPr fullCalcOnLoad="1"/>
</workbook>
</file>

<file path=xl/comments2.xml><?xml version="1.0" encoding="utf-8"?>
<comments xmlns="http://schemas.openxmlformats.org/spreadsheetml/2006/main">
  <authors>
    <author>Richard Krauss</author>
  </authors>
  <commentList>
    <comment ref="O3" authorId="0">
      <text>
        <r>
          <rPr>
            <sz val="9"/>
            <rFont val="Calibri"/>
            <family val="2"/>
          </rPr>
          <t>Current number of months with data. Used to calculate Avg/mo column below.</t>
        </r>
      </text>
    </comment>
  </commentList>
</comments>
</file>

<file path=xl/comments3.xml><?xml version="1.0" encoding="utf-8"?>
<comments xmlns="http://schemas.openxmlformats.org/spreadsheetml/2006/main">
  <authors>
    <author>Bob Schnyder</author>
    <author>Richard Krauss</author>
  </authors>
  <commentList>
    <comment ref="A8" authorId="0">
      <text>
        <r>
          <rPr>
            <b/>
            <sz val="9"/>
            <rFont val="Tahoma"/>
            <family val="2"/>
          </rPr>
          <t xml:space="preserve">Activité totale - </t>
        </r>
        <r>
          <rPr>
            <sz val="9"/>
            <rFont val="Tahoma"/>
            <family val="2"/>
          </rPr>
          <t>pour toutes les plateformes</t>
        </r>
      </text>
    </comment>
    <comment ref="A5" authorId="0">
      <text>
        <r>
          <rPr>
            <b/>
            <sz val="9"/>
            <rFont val="Tahoma"/>
            <family val="2"/>
          </rPr>
          <t>Portée totale -</t>
        </r>
        <r>
          <rPr>
            <sz val="9"/>
            <rFont val="Tahoma"/>
            <family val="2"/>
          </rPr>
          <t xml:space="preserve"> total du réseau actuel: impressions confirmées et potentielles pour toutes les plateformes.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Progression du réseau actuel - </t>
        </r>
        <r>
          <rPr>
            <sz val="9"/>
            <rFont val="Tahoma"/>
            <family val="2"/>
          </rPr>
          <t>évolution du nombre de fans, abonnés, contacts, connexions, gagnés ou perdus pour toutes les plateformes.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Engagement total - </t>
        </r>
        <r>
          <rPr>
            <sz val="9"/>
            <rFont val="Tahoma"/>
            <family val="2"/>
          </rPr>
          <t>somme des valeurs d</t>
        </r>
        <r>
          <rPr>
            <b/>
            <sz val="9"/>
            <rFont val="Tahoma"/>
            <family val="2"/>
          </rPr>
          <t>'</t>
        </r>
        <r>
          <rPr>
            <sz val="9"/>
            <rFont val="Tahoma"/>
            <family val="2"/>
          </rPr>
          <t xml:space="preserve">engagement pour toutes les plateformes des médias sociaux. </t>
        </r>
      </text>
    </comment>
    <comment ref="C5" authorId="0">
      <text>
        <r>
          <rPr>
            <sz val="9"/>
            <rFont val="Tahoma"/>
            <family val="2"/>
          </rPr>
          <t>Engagement mensuel moyen.</t>
        </r>
      </text>
    </comment>
    <comment ref="F4" authorId="0">
      <text>
        <r>
          <rPr>
            <b/>
            <sz val="9"/>
            <rFont val="Tahoma"/>
            <family val="2"/>
          </rPr>
          <t xml:space="preserve">Croissance annuelle - </t>
        </r>
        <r>
          <rPr>
            <sz val="9"/>
            <rFont val="Tahoma"/>
            <family val="2"/>
          </rPr>
          <t xml:space="preserve">croissance de chaque catégorie divisée par la moyenne CA actuelle avec l'info de l'année précédente </t>
        </r>
      </text>
    </comment>
    <comment ref="A6" authorId="0">
      <text>
        <r>
          <rPr>
            <sz val="9"/>
            <rFont val="Tahoma"/>
            <family val="2"/>
          </rPr>
          <t>Total amis/fans Facebook, abonnés Google+, abonnés Twitter et abonnés  Linkedin.</t>
        </r>
      </text>
    </comment>
    <comment ref="C3" authorId="1">
      <text>
        <r>
          <rPr>
            <sz val="9"/>
            <rFont val="Calibri"/>
            <family val="2"/>
          </rPr>
          <t>Nombre actuel de mois avec des données. Utilisé pour calculer la colonne Moy./mois ci-dessous.</t>
        </r>
      </text>
    </comment>
    <comment ref="E3" authorId="1">
      <text>
        <r>
          <rPr>
            <sz val="9"/>
            <rFont val="Calibri"/>
            <family val="2"/>
          </rPr>
          <t xml:space="preserve">Nombre actuel de mois avec des données. Utilisé pour calculer la colonne Moy./mois ci-dessous.
</t>
        </r>
      </text>
    </comment>
    <comment ref="F16" authorId="0">
      <text>
        <r>
          <rPr>
            <b/>
            <sz val="9"/>
            <rFont val="Tahoma"/>
            <family val="2"/>
          </rPr>
          <t xml:space="preserve">Croissance annuelle - </t>
        </r>
        <r>
          <rPr>
            <sz val="9"/>
            <rFont val="Tahoma"/>
            <family val="2"/>
          </rPr>
          <t xml:space="preserve">croissance de chaque catégorie divisée par la moyenne CA actuelle avec l'info de l'année précédente </t>
        </r>
      </text>
    </comment>
    <comment ref="F32" authorId="0">
      <text>
        <r>
          <rPr>
            <b/>
            <sz val="9"/>
            <rFont val="Tahoma"/>
            <family val="2"/>
          </rPr>
          <t xml:space="preserve">Croissance annuelle - </t>
        </r>
        <r>
          <rPr>
            <sz val="9"/>
            <rFont val="Tahoma"/>
            <family val="2"/>
          </rPr>
          <t xml:space="preserve">croissance de chaque catégorie divisée par la moyenne CA actuelle avec l'info de l'année précédente </t>
        </r>
      </text>
    </comment>
  </commentList>
</comments>
</file>

<file path=xl/sharedStrings.xml><?xml version="1.0" encoding="utf-8"?>
<sst xmlns="http://schemas.openxmlformats.org/spreadsheetml/2006/main" count="208" uniqueCount="104">
  <si>
    <t>Twitter</t>
  </si>
  <si>
    <t>Facebook</t>
  </si>
  <si>
    <t>Google+</t>
  </si>
  <si>
    <t>DM</t>
  </si>
  <si>
    <t>Mentions</t>
  </si>
  <si>
    <t>Photos</t>
  </si>
  <si>
    <t>+1s</t>
  </si>
  <si>
    <t>Discussions</t>
  </si>
  <si>
    <t>Promotions</t>
  </si>
  <si>
    <t>LinkedIn</t>
  </si>
  <si>
    <t>Linkedin</t>
  </si>
  <si>
    <t>Date</t>
  </si>
  <si>
    <t>YouTube</t>
  </si>
  <si>
    <t>Pinterest</t>
  </si>
  <si>
    <t>Instagram</t>
  </si>
  <si>
    <t>URL cible</t>
  </si>
  <si>
    <t>Blogue</t>
  </si>
  <si>
    <t>Contenu</t>
  </si>
  <si>
    <t>Sujet</t>
  </si>
  <si>
    <t>Jour</t>
  </si>
  <si>
    <t>Mois</t>
  </si>
  <si>
    <t>JEUDI</t>
  </si>
  <si>
    <t>LUNDI</t>
  </si>
  <si>
    <t>Août</t>
  </si>
  <si>
    <t>S.O.</t>
  </si>
  <si>
    <t>Calendrier du contenu des médias sociaux 2014</t>
  </si>
  <si>
    <t>Conseils</t>
  </si>
  <si>
    <t xml:space="preserve">Vous avez un bureau? Nous avons un bulletin en ligne pour vos employés. Abonnez-vous au Guide du bureau. </t>
  </si>
  <si>
    <t>Croissance des abonnés</t>
  </si>
  <si>
    <t>Impressions potentielles</t>
  </si>
  <si>
    <t>Tweet (activité)</t>
  </si>
  <si>
    <t>Retweet</t>
  </si>
  <si>
    <t>Mai</t>
  </si>
  <si>
    <t>Moy/mois</t>
  </si>
  <si>
    <t>Juin</t>
  </si>
  <si>
    <t>Juillet</t>
  </si>
  <si>
    <t>Janvier</t>
  </si>
  <si>
    <t>Février</t>
  </si>
  <si>
    <t>Mars</t>
  </si>
  <si>
    <t>Avril</t>
  </si>
  <si>
    <t>Sept.</t>
  </si>
  <si>
    <t>Nov.</t>
  </si>
  <si>
    <t>Déc.</t>
  </si>
  <si>
    <t>Oct.</t>
  </si>
  <si>
    <t>Clics</t>
  </si>
  <si>
    <t>J'aime</t>
  </si>
  <si>
    <t>Commentaires</t>
  </si>
  <si>
    <t>Croissance des abonnées</t>
  </si>
  <si>
    <t>Impressions confirmées</t>
  </si>
  <si>
    <t>Affichages</t>
  </si>
  <si>
    <t>Re-partages</t>
  </si>
  <si>
    <t>Fiche de suivi des métriques avancées des médias sociaux 2014</t>
  </si>
  <si>
    <t>Dernière mise à jour :</t>
  </si>
  <si>
    <t>Tous les médias sociaux</t>
  </si>
  <si>
    <t>Totaux 2013</t>
  </si>
  <si>
    <t>Moy. 2013</t>
  </si>
  <si>
    <t xml:space="preserve">Clics </t>
  </si>
  <si>
    <t>Activité</t>
  </si>
  <si>
    <t>Nouveaux affichages</t>
  </si>
  <si>
    <t>Portée totale des MS</t>
  </si>
  <si>
    <t>Totaux 2014</t>
  </si>
  <si>
    <t>Croiss.ann.</t>
  </si>
  <si>
    <t>14 janv.</t>
  </si>
  <si>
    <t>14 févr.</t>
  </si>
  <si>
    <t>14 mar.</t>
  </si>
  <si>
    <t>14 avr.</t>
  </si>
  <si>
    <t>14 juil.</t>
  </si>
  <si>
    <t>14 sept.</t>
  </si>
  <si>
    <t>14 oct.</t>
  </si>
  <si>
    <t>14 nov.</t>
  </si>
  <si>
    <t>14 déc.</t>
  </si>
  <si>
    <t>Réseau actuel</t>
  </si>
  <si>
    <t>Évolution du réseau</t>
  </si>
  <si>
    <t>Activité totale</t>
  </si>
  <si>
    <t>Engagement total</t>
  </si>
  <si>
    <t>Portée totale</t>
  </si>
  <si>
    <t>Abonnés</t>
  </si>
  <si>
    <t>Impressions totales</t>
  </si>
  <si>
    <t>Auditoire - mentions</t>
  </si>
  <si>
    <t>Auditoire  - RT</t>
  </si>
  <si>
    <t>Réponses</t>
  </si>
  <si>
    <t>Amis/fans</t>
  </si>
  <si>
    <t>Impress. (confirmées)</t>
  </si>
  <si>
    <t>Mises à jour</t>
  </si>
  <si>
    <t>Vidéos</t>
  </si>
  <si>
    <t>Événements</t>
  </si>
  <si>
    <t>Je n'aime pas</t>
  </si>
  <si>
    <t>Total accès à la page</t>
  </si>
  <si>
    <t>Abonnés Google+</t>
  </si>
  <si>
    <t>(Mur) Activité</t>
  </si>
  <si>
    <t>Membres</t>
  </si>
  <si>
    <t>Membres - commun.</t>
  </si>
  <si>
    <t>Abonn. GB</t>
  </si>
  <si>
    <t>Programme en 5 étapes : comment utiliser la couleur pour vous démarquer.</t>
  </si>
  <si>
    <t>Fiche de suivi des médias sociaux 2014</t>
  </si>
  <si>
    <t>Engagment total</t>
  </si>
  <si>
    <t>[Changement +/-]</t>
  </si>
  <si>
    <t>Moy. 2014</t>
  </si>
  <si>
    <t>Moy.2014</t>
  </si>
  <si>
    <r>
      <t>14 mai</t>
    </r>
    <r>
      <rPr>
        <b/>
        <sz val="11"/>
        <color indexed="9"/>
        <rFont val="Arial"/>
        <family val="2"/>
      </rPr>
      <t>.</t>
    </r>
  </si>
  <si>
    <r>
      <t>14 juin</t>
    </r>
    <r>
      <rPr>
        <b/>
        <sz val="11"/>
        <color indexed="9"/>
        <rFont val="Arial"/>
        <family val="2"/>
      </rPr>
      <t>.</t>
    </r>
  </si>
  <si>
    <r>
      <t>14 août</t>
    </r>
    <r>
      <rPr>
        <b/>
        <sz val="11"/>
        <color indexed="9"/>
        <rFont val="Arial"/>
        <family val="2"/>
      </rPr>
      <t>.</t>
    </r>
  </si>
  <si>
    <t>http://www.office.xerox.com/small-business/tips/frca.html</t>
  </si>
  <si>
    <t xml:space="preserve">http://www.xerox.ca/bureau/perl-bin/formeng.pl?form=enewsletter&amp;source=54646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</si>
</sst>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mm/dd/yy;@"/>
    <numFmt numFmtId="173" formatCode="[$-409]mmm\-yy;@"/>
    <numFmt numFmtId="174" formatCode="#,##0.0"/>
    <numFmt numFmtId="175" formatCode="0.0"/>
    <numFmt numFmtId="176" formatCode="[$-C0C]d\ mmmm\ yyyy"/>
    <numFmt numFmtId="177" formatCode="dd/mm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Calibri"/>
      <family val="2"/>
    </font>
    <font>
      <b/>
      <sz val="14"/>
      <color indexed="9"/>
      <name val="Calibri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0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0"/>
    </font>
    <font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Font="1" applyAlignment="1">
      <alignment horizontal="right"/>
    </xf>
    <xf numFmtId="3" fontId="0" fillId="0" borderId="10" xfId="0" applyNumberFormat="1" applyBorder="1" applyAlignment="1">
      <alignment horizontal="center"/>
    </xf>
    <xf numFmtId="0" fontId="52" fillId="0" borderId="0" xfId="0" applyFont="1" applyAlignment="1">
      <alignment/>
    </xf>
    <xf numFmtId="3" fontId="5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53" fillId="0" borderId="10" xfId="0" applyFont="1" applyBorder="1" applyAlignment="1" quotePrefix="1">
      <alignment/>
    </xf>
    <xf numFmtId="1" fontId="5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77" fontId="0" fillId="0" borderId="0" xfId="0" applyNumberFormat="1" applyAlignment="1">
      <alignment horizontal="center"/>
    </xf>
    <xf numFmtId="0" fontId="54" fillId="13" borderId="10" xfId="0" applyFont="1" applyFill="1" applyBorder="1" applyAlignment="1" quotePrefix="1">
      <alignment/>
    </xf>
    <xf numFmtId="0" fontId="53" fillId="13" borderId="10" xfId="0" applyFont="1" applyFill="1" applyBorder="1" applyAlignment="1">
      <alignment/>
    </xf>
    <xf numFmtId="4" fontId="53" fillId="13" borderId="10" xfId="0" applyNumberFormat="1" applyFont="1" applyFill="1" applyBorder="1" applyAlignment="1">
      <alignment/>
    </xf>
    <xf numFmtId="0" fontId="53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4" fontId="56" fillId="33" borderId="0" xfId="0" applyNumberFormat="1" applyFont="1" applyFill="1" applyAlignment="1">
      <alignment vertical="center"/>
    </xf>
    <xf numFmtId="0" fontId="30" fillId="32" borderId="11" xfId="57" applyFont="1" applyBorder="1" applyAlignment="1">
      <alignment/>
    </xf>
    <xf numFmtId="0" fontId="50" fillId="19" borderId="10" xfId="0" applyFont="1" applyFill="1" applyBorder="1" applyAlignment="1">
      <alignment/>
    </xf>
    <xf numFmtId="173" fontId="50" fillId="19" borderId="10" xfId="0" applyNumberFormat="1" applyFont="1" applyFill="1" applyBorder="1" applyAlignment="1">
      <alignment horizontal="center"/>
    </xf>
    <xf numFmtId="0" fontId="57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 wrapText="1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top"/>
    </xf>
    <xf numFmtId="0" fontId="59" fillId="19" borderId="10" xfId="0" applyFont="1" applyFill="1" applyBorder="1" applyAlignment="1">
      <alignment/>
    </xf>
    <xf numFmtId="173" fontId="59" fillId="19" borderId="10" xfId="0" applyNumberFormat="1" applyFont="1" applyFill="1" applyBorder="1" applyAlignment="1">
      <alignment horizontal="center"/>
    </xf>
    <xf numFmtId="0" fontId="59" fillId="19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 horizontal="center"/>
    </xf>
    <xf numFmtId="3" fontId="59" fillId="13" borderId="10" xfId="0" applyNumberFormat="1" applyFont="1" applyFill="1" applyBorder="1" applyAlignment="1">
      <alignment horizontal="center"/>
    </xf>
    <xf numFmtId="9" fontId="59" fillId="13" borderId="10" xfId="0" applyNumberFormat="1" applyFont="1" applyFill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indent="1"/>
    </xf>
    <xf numFmtId="9" fontId="60" fillId="0" borderId="0" xfId="0" applyNumberFormat="1" applyFont="1" applyAlignment="1">
      <alignment/>
    </xf>
    <xf numFmtId="0" fontId="61" fillId="0" borderId="0" xfId="0" applyFont="1" applyAlignment="1">
      <alignment/>
    </xf>
    <xf numFmtId="9" fontId="60" fillId="0" borderId="0" xfId="0" applyNumberFormat="1" applyFont="1" applyAlignment="1">
      <alignment horizontal="right"/>
    </xf>
    <xf numFmtId="9" fontId="59" fillId="0" borderId="10" xfId="0" applyNumberFormat="1" applyFont="1" applyBorder="1" applyAlignment="1">
      <alignment horizontal="center"/>
    </xf>
    <xf numFmtId="3" fontId="59" fillId="0" borderId="10" xfId="0" applyNumberFormat="1" applyFont="1" applyFill="1" applyBorder="1" applyAlignment="1">
      <alignment horizontal="center"/>
    </xf>
    <xf numFmtId="9" fontId="53" fillId="0" borderId="10" xfId="0" applyNumberFormat="1" applyFont="1" applyBorder="1" applyAlignment="1">
      <alignment horizontal="center"/>
    </xf>
    <xf numFmtId="3" fontId="53" fillId="0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indent="2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left" indent="1"/>
    </xf>
    <xf numFmtId="0" fontId="5" fillId="0" borderId="0" xfId="0" applyFont="1" applyFill="1" applyBorder="1" applyAlignment="1">
      <alignment horizontal="center"/>
    </xf>
    <xf numFmtId="0" fontId="7" fillId="0" borderId="10" xfId="53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fice.xerox.com/small-business/tips/frca.html" TargetMode="External" /><Relationship Id="rId2" Type="http://schemas.openxmlformats.org/officeDocument/2006/relationships/hyperlink" Target="http://www.xerox.ca/bureau/perl-bin/formeng.pl?form=enewsletter&amp;source=5464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4" width="11.421875" style="0" customWidth="1"/>
    <col min="5" max="5" width="44.421875" style="18" customWidth="1"/>
    <col min="6" max="6" width="40.140625" style="19" customWidth="1"/>
    <col min="7" max="7" width="8.28125" style="0" customWidth="1"/>
    <col min="8" max="9" width="9.7109375" style="0" bestFit="1" customWidth="1"/>
    <col min="10" max="10" width="10.8515625" style="0" bestFit="1" customWidth="1"/>
    <col min="11" max="11" width="8.140625" style="0" bestFit="1" customWidth="1"/>
    <col min="12" max="13" width="10.28125" style="0" bestFit="1" customWidth="1"/>
    <col min="14" max="14" width="10.8515625" style="0" bestFit="1" customWidth="1"/>
    <col min="15" max="15" width="8.28125" style="0" customWidth="1"/>
    <col min="16" max="16384" width="11.421875" style="0" customWidth="1"/>
  </cols>
  <sheetData>
    <row r="1" spans="1:14" s="33" customFormat="1" ht="21.75" customHeight="1">
      <c r="A1" s="25" t="s">
        <v>25</v>
      </c>
      <c r="B1" s="32"/>
      <c r="C1" s="32"/>
      <c r="D1" s="32"/>
      <c r="E1" s="34"/>
      <c r="F1" s="32"/>
      <c r="G1" s="32"/>
      <c r="H1" s="32"/>
      <c r="I1" s="32"/>
      <c r="J1" s="32"/>
      <c r="K1" s="32"/>
      <c r="L1" s="32"/>
      <c r="M1" s="32"/>
      <c r="N1" s="32"/>
    </row>
    <row r="2" spans="7:14" ht="15">
      <c r="G2" s="64" t="s">
        <v>44</v>
      </c>
      <c r="H2" s="64"/>
      <c r="I2" s="64"/>
      <c r="J2" s="64"/>
      <c r="K2" s="64"/>
      <c r="L2" s="64"/>
      <c r="M2" s="64"/>
      <c r="N2" s="64"/>
    </row>
    <row r="3" spans="1:14" ht="21.75" customHeight="1">
      <c r="A3" s="35" t="s">
        <v>19</v>
      </c>
      <c r="B3" s="35" t="s">
        <v>20</v>
      </c>
      <c r="C3" s="36" t="s">
        <v>11</v>
      </c>
      <c r="D3" s="35" t="s">
        <v>18</v>
      </c>
      <c r="E3" s="37" t="s">
        <v>17</v>
      </c>
      <c r="F3" s="38" t="s">
        <v>15</v>
      </c>
      <c r="G3" s="35" t="s">
        <v>16</v>
      </c>
      <c r="H3" s="35" t="s">
        <v>10</v>
      </c>
      <c r="I3" s="35" t="s">
        <v>2</v>
      </c>
      <c r="J3" s="35" t="s">
        <v>1</v>
      </c>
      <c r="K3" s="35" t="s">
        <v>0</v>
      </c>
      <c r="L3" s="35" t="s">
        <v>12</v>
      </c>
      <c r="M3" s="35" t="s">
        <v>13</v>
      </c>
      <c r="N3" s="35" t="s">
        <v>14</v>
      </c>
    </row>
    <row r="4" spans="1:15" ht="60">
      <c r="A4" s="39" t="s">
        <v>21</v>
      </c>
      <c r="B4" s="39" t="s">
        <v>23</v>
      </c>
      <c r="C4" s="39">
        <v>20</v>
      </c>
      <c r="D4" s="39" t="s">
        <v>92</v>
      </c>
      <c r="E4" s="40" t="s">
        <v>27</v>
      </c>
      <c r="F4" s="65" t="s">
        <v>103</v>
      </c>
      <c r="G4" s="39" t="s">
        <v>24</v>
      </c>
      <c r="H4" s="39">
        <v>5</v>
      </c>
      <c r="I4" s="39">
        <v>8</v>
      </c>
      <c r="J4" s="39">
        <v>5</v>
      </c>
      <c r="K4" s="39">
        <v>10</v>
      </c>
      <c r="L4" s="39" t="s">
        <v>24</v>
      </c>
      <c r="M4" s="39" t="s">
        <v>24</v>
      </c>
      <c r="N4" s="39" t="s">
        <v>24</v>
      </c>
      <c r="O4" s="17"/>
    </row>
    <row r="5" spans="1:15" ht="30">
      <c r="A5" s="39" t="s">
        <v>22</v>
      </c>
      <c r="B5" s="39" t="s">
        <v>23</v>
      </c>
      <c r="C5" s="39">
        <v>24</v>
      </c>
      <c r="D5" s="39" t="s">
        <v>26</v>
      </c>
      <c r="E5" s="40" t="s">
        <v>93</v>
      </c>
      <c r="F5" s="65" t="s">
        <v>102</v>
      </c>
      <c r="G5" s="39" t="s">
        <v>24</v>
      </c>
      <c r="H5" s="39">
        <v>5</v>
      </c>
      <c r="I5" s="39">
        <v>6</v>
      </c>
      <c r="J5" s="39">
        <v>10</v>
      </c>
      <c r="K5" s="39">
        <v>5</v>
      </c>
      <c r="L5" s="39" t="s">
        <v>24</v>
      </c>
      <c r="M5" s="41">
        <v>2</v>
      </c>
      <c r="N5" s="39" t="s">
        <v>24</v>
      </c>
      <c r="O5" s="17"/>
    </row>
    <row r="6" spans="1:14" ht="15">
      <c r="A6" s="11"/>
      <c r="B6" s="11"/>
      <c r="C6" s="11"/>
      <c r="D6" s="11"/>
      <c r="E6" s="42"/>
      <c r="F6" s="43"/>
      <c r="G6" s="11"/>
      <c r="H6" s="11"/>
      <c r="I6" s="11"/>
      <c r="J6" s="11"/>
      <c r="K6" s="11"/>
      <c r="L6" s="11"/>
      <c r="M6" s="11"/>
      <c r="N6" s="11"/>
    </row>
    <row r="7" spans="1:14" ht="15">
      <c r="A7" s="11"/>
      <c r="B7" s="11"/>
      <c r="C7" s="11"/>
      <c r="D7" s="11"/>
      <c r="E7" s="42"/>
      <c r="F7" s="43"/>
      <c r="G7" s="11"/>
      <c r="H7" s="11"/>
      <c r="I7" s="11"/>
      <c r="J7" s="11"/>
      <c r="K7" s="11"/>
      <c r="L7" s="11"/>
      <c r="M7" s="11"/>
      <c r="N7" s="11"/>
    </row>
    <row r="8" spans="1:14" ht="15">
      <c r="A8" s="11"/>
      <c r="B8" s="11"/>
      <c r="C8" s="11"/>
      <c r="D8" s="11"/>
      <c r="E8" s="42"/>
      <c r="F8" s="43"/>
      <c r="G8" s="11"/>
      <c r="H8" s="11"/>
      <c r="I8" s="11"/>
      <c r="J8" s="11"/>
      <c r="K8" s="11"/>
      <c r="L8" s="11"/>
      <c r="M8" s="11"/>
      <c r="N8" s="11"/>
    </row>
  </sheetData>
  <sheetProtection/>
  <mergeCells count="1">
    <mergeCell ref="G2:N2"/>
  </mergeCells>
  <hyperlinks>
    <hyperlink ref="F5" r:id="rId1" display="http://www.office.xerox.com/small-business/tips/frca.html"/>
    <hyperlink ref="F4" r:id="rId2" display="http://www.xerox.ca/bureau/perl-bin/formeng.pl?form=enewsletter&amp;source=54646&#10;"/>
  </hyperlinks>
  <printOptions/>
  <pageMargins left="0.787401575" right="0.787401575" top="0.984251969" bottom="0.984251969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2.00390625" style="9" customWidth="1"/>
    <col min="2" max="2" width="27.421875" style="9" bestFit="1" customWidth="1"/>
    <col min="3" max="14" width="11.421875" style="9" customWidth="1"/>
    <col min="15" max="15" width="11.421875" style="10" customWidth="1"/>
    <col min="16" max="16384" width="11.421875" style="9" customWidth="1"/>
  </cols>
  <sheetData>
    <row r="1" ht="14.25"/>
    <row r="2" spans="2:15" s="24" customFormat="1" ht="25.5" customHeight="1">
      <c r="B2" s="25" t="s">
        <v>94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ht="15">
      <c r="O3" s="28">
        <v>2</v>
      </c>
    </row>
    <row r="4" spans="2:15" ht="16.5" customHeight="1">
      <c r="B4" s="21" t="s">
        <v>0</v>
      </c>
      <c r="C4" s="22" t="s">
        <v>36</v>
      </c>
      <c r="D4" s="22" t="s">
        <v>37</v>
      </c>
      <c r="E4" s="22" t="s">
        <v>38</v>
      </c>
      <c r="F4" s="22" t="s">
        <v>39</v>
      </c>
      <c r="G4" s="22" t="s">
        <v>32</v>
      </c>
      <c r="H4" s="22" t="s">
        <v>34</v>
      </c>
      <c r="I4" s="22" t="s">
        <v>35</v>
      </c>
      <c r="J4" s="22" t="s">
        <v>23</v>
      </c>
      <c r="K4" s="22" t="s">
        <v>40</v>
      </c>
      <c r="L4" s="22" t="s">
        <v>43</v>
      </c>
      <c r="M4" s="22" t="s">
        <v>41</v>
      </c>
      <c r="N4" s="22" t="s">
        <v>42</v>
      </c>
      <c r="O4" s="23" t="s">
        <v>33</v>
      </c>
    </row>
    <row r="5" spans="2:15" ht="14.25">
      <c r="B5" s="11" t="s">
        <v>30</v>
      </c>
      <c r="C5" s="12">
        <v>10</v>
      </c>
      <c r="D5" s="12">
        <v>15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>
        <f>SUM(C5:N5)/$O$3</f>
        <v>12.5</v>
      </c>
    </row>
    <row r="6" spans="2:15" ht="14.25">
      <c r="B6" s="11" t="s">
        <v>31</v>
      </c>
      <c r="C6" s="12">
        <v>2</v>
      </c>
      <c r="D6" s="12">
        <v>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f>SUM(C6:N6)/$O$3</f>
        <v>3.5</v>
      </c>
    </row>
    <row r="7" spans="2:15" ht="14.25">
      <c r="B7" s="11" t="s">
        <v>4</v>
      </c>
      <c r="C7" s="12">
        <v>2</v>
      </c>
      <c r="D7" s="12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SUM(C7:N7)/$O$3</f>
        <v>2.5</v>
      </c>
    </row>
    <row r="8" spans="2:15" ht="14.25">
      <c r="B8" s="11" t="s">
        <v>28</v>
      </c>
      <c r="C8" s="12">
        <v>20</v>
      </c>
      <c r="D8" s="12">
        <v>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>SUM(C8:N8)/$O$3</f>
        <v>22.5</v>
      </c>
    </row>
    <row r="9" spans="2:15" ht="14.25">
      <c r="B9" s="11" t="s">
        <v>29</v>
      </c>
      <c r="C9" s="16">
        <v>10</v>
      </c>
      <c r="D9" s="16">
        <v>15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3">
        <f>SUM(C9:N9)/$O$3</f>
        <v>12.5</v>
      </c>
    </row>
    <row r="12" spans="2:15" ht="16.5" customHeight="1">
      <c r="B12" s="21" t="s">
        <v>1</v>
      </c>
      <c r="C12" s="22" t="s">
        <v>36</v>
      </c>
      <c r="D12" s="22" t="s">
        <v>37</v>
      </c>
      <c r="E12" s="22" t="s">
        <v>38</v>
      </c>
      <c r="F12" s="22" t="s">
        <v>39</v>
      </c>
      <c r="G12" s="22" t="s">
        <v>32</v>
      </c>
      <c r="H12" s="22" t="s">
        <v>34</v>
      </c>
      <c r="I12" s="22" t="s">
        <v>35</v>
      </c>
      <c r="J12" s="22" t="s">
        <v>23</v>
      </c>
      <c r="K12" s="22" t="s">
        <v>40</v>
      </c>
      <c r="L12" s="22" t="s">
        <v>43</v>
      </c>
      <c r="M12" s="22" t="s">
        <v>41</v>
      </c>
      <c r="N12" s="22" t="s">
        <v>42</v>
      </c>
      <c r="O12" s="23" t="s">
        <v>33</v>
      </c>
    </row>
    <row r="13" spans="2:15" ht="14.25">
      <c r="B13" s="11" t="s">
        <v>49</v>
      </c>
      <c r="C13" s="12">
        <v>10</v>
      </c>
      <c r="D13" s="12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aca="true" t="shared" si="0" ref="O13:O18">SUM(C13:N13)/$O$3</f>
        <v>12.5</v>
      </c>
    </row>
    <row r="14" spans="2:15" ht="14.25">
      <c r="B14" s="11" t="s">
        <v>44</v>
      </c>
      <c r="C14" s="12">
        <v>2</v>
      </c>
      <c r="D14" s="12">
        <v>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3.5</v>
      </c>
    </row>
    <row r="15" spans="2:15" ht="14.25">
      <c r="B15" s="11" t="s">
        <v>45</v>
      </c>
      <c r="C15" s="12">
        <v>2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2.5</v>
      </c>
    </row>
    <row r="16" spans="2:15" ht="14.25">
      <c r="B16" s="11" t="s">
        <v>46</v>
      </c>
      <c r="C16" s="12">
        <v>2</v>
      </c>
      <c r="D16" s="12">
        <v>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2.5</v>
      </c>
    </row>
    <row r="17" spans="2:15" ht="14.25">
      <c r="B17" s="11" t="s">
        <v>47</v>
      </c>
      <c r="C17" s="12">
        <v>10</v>
      </c>
      <c r="D17" s="12">
        <v>15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>
        <f t="shared" si="0"/>
        <v>12.5</v>
      </c>
    </row>
    <row r="18" spans="2:15" ht="14.25">
      <c r="B18" s="11" t="s">
        <v>48</v>
      </c>
      <c r="C18" s="12">
        <v>10</v>
      </c>
      <c r="D18" s="12">
        <v>15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12.5</v>
      </c>
    </row>
    <row r="21" spans="2:15" ht="16.5" customHeight="1">
      <c r="B21" s="21" t="s">
        <v>2</v>
      </c>
      <c r="C21" s="22" t="s">
        <v>36</v>
      </c>
      <c r="D21" s="22" t="s">
        <v>37</v>
      </c>
      <c r="E21" s="22" t="s">
        <v>38</v>
      </c>
      <c r="F21" s="22" t="s">
        <v>39</v>
      </c>
      <c r="G21" s="22" t="s">
        <v>32</v>
      </c>
      <c r="H21" s="22" t="s">
        <v>34</v>
      </c>
      <c r="I21" s="22" t="s">
        <v>35</v>
      </c>
      <c r="J21" s="22" t="s">
        <v>23</v>
      </c>
      <c r="K21" s="22" t="s">
        <v>40</v>
      </c>
      <c r="L21" s="22" t="s">
        <v>43</v>
      </c>
      <c r="M21" s="22" t="s">
        <v>41</v>
      </c>
      <c r="N21" s="22" t="s">
        <v>42</v>
      </c>
      <c r="O21" s="23" t="s">
        <v>33</v>
      </c>
    </row>
    <row r="22" spans="2:15" ht="14.25">
      <c r="B22" s="11" t="s">
        <v>49</v>
      </c>
      <c r="C22" s="12">
        <v>10</v>
      </c>
      <c r="D22" s="12">
        <v>15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>SUM(C22:N22)/$O$3</f>
        <v>12.5</v>
      </c>
    </row>
    <row r="23" spans="2:15" ht="14.25">
      <c r="B23" s="11" t="s">
        <v>44</v>
      </c>
      <c r="C23" s="12">
        <v>2</v>
      </c>
      <c r="D23" s="12">
        <v>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>SUM(C23:N23)/$O$3</f>
        <v>3.5</v>
      </c>
    </row>
    <row r="24" spans="2:15" ht="14.25">
      <c r="B24" s="15" t="s">
        <v>6</v>
      </c>
      <c r="C24" s="12">
        <v>2</v>
      </c>
      <c r="D24" s="12">
        <v>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>SUM(C24:N24)/$O$3</f>
        <v>2.5</v>
      </c>
    </row>
    <row r="25" spans="2:15" ht="14.25">
      <c r="B25" s="11" t="s">
        <v>50</v>
      </c>
      <c r="C25" s="12">
        <v>2</v>
      </c>
      <c r="D25" s="12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>
        <f>SUM(C25:N25)/$O$3</f>
        <v>2.5</v>
      </c>
    </row>
    <row r="26" spans="2:15" ht="14.25">
      <c r="B26" s="11" t="s">
        <v>28</v>
      </c>
      <c r="C26" s="12">
        <v>10</v>
      </c>
      <c r="D26" s="12">
        <v>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>
        <f>SUM(C26:N26)/$O$3</f>
        <v>12.5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8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zoomScale="75" zoomScaleNormal="75" zoomScalePageLayoutView="0" workbookViewId="0" topLeftCell="A1">
      <selection activeCell="E20" sqref="E20"/>
    </sheetView>
  </sheetViews>
  <sheetFormatPr defaultColWidth="8.8515625" defaultRowHeight="15"/>
  <cols>
    <col min="1" max="1" width="30.28125" style="0" customWidth="1"/>
    <col min="2" max="2" width="13.421875" style="0" bestFit="1" customWidth="1"/>
    <col min="3" max="3" width="11.421875" style="0" bestFit="1" customWidth="1"/>
    <col min="4" max="4" width="13.421875" style="0" bestFit="1" customWidth="1"/>
    <col min="5" max="5" width="11.421875" style="0" bestFit="1" customWidth="1"/>
    <col min="6" max="6" width="13.28125" style="0" bestFit="1" customWidth="1"/>
    <col min="7" max="18" width="10.421875" style="0" customWidth="1"/>
  </cols>
  <sheetData>
    <row r="1" spans="1:18" s="33" customFormat="1" ht="21.75" customHeight="1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" ht="15">
      <c r="A2" s="4" t="s">
        <v>52</v>
      </c>
      <c r="B2" s="20">
        <v>41744</v>
      </c>
    </row>
    <row r="3" spans="3:6" ht="15">
      <c r="C3" s="6">
        <v>12</v>
      </c>
      <c r="E3" s="6">
        <v>2</v>
      </c>
      <c r="F3" s="6"/>
    </row>
    <row r="4" spans="1:18" ht="15" customHeight="1">
      <c r="A4" s="44" t="s">
        <v>53</v>
      </c>
      <c r="B4" s="45" t="s">
        <v>54</v>
      </c>
      <c r="C4" s="46" t="s">
        <v>55</v>
      </c>
      <c r="D4" s="46" t="s">
        <v>60</v>
      </c>
      <c r="E4" s="46" t="s">
        <v>97</v>
      </c>
      <c r="F4" s="46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99</v>
      </c>
      <c r="L4" s="45" t="s">
        <v>100</v>
      </c>
      <c r="M4" s="45" t="s">
        <v>66</v>
      </c>
      <c r="N4" s="45" t="s">
        <v>101</v>
      </c>
      <c r="O4" s="45" t="s">
        <v>67</v>
      </c>
      <c r="P4" s="45" t="s">
        <v>68</v>
      </c>
      <c r="Q4" s="45" t="s">
        <v>69</v>
      </c>
      <c r="R4" s="45" t="s">
        <v>70</v>
      </c>
    </row>
    <row r="5" spans="1:18" ht="15">
      <c r="A5" s="47" t="s">
        <v>59</v>
      </c>
      <c r="B5" s="48">
        <v>70</v>
      </c>
      <c r="C5" s="48">
        <v>10</v>
      </c>
      <c r="D5" s="49">
        <f>SUM(G5:R5)</f>
        <v>335</v>
      </c>
      <c r="E5" s="49">
        <f>D5/E$3</f>
        <v>167.5</v>
      </c>
      <c r="F5" s="50">
        <f aca="true" t="shared" si="0" ref="F5:F11">E5/C5</f>
        <v>16.75</v>
      </c>
      <c r="G5" s="51">
        <f>G17+G33+G51+G65</f>
        <v>148</v>
      </c>
      <c r="H5" s="51">
        <f aca="true" t="shared" si="1" ref="H5:R5">H17+H33+H51+H65</f>
        <v>187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51">
        <f t="shared" si="1"/>
        <v>0</v>
      </c>
      <c r="O5" s="51">
        <f t="shared" si="1"/>
        <v>0</v>
      </c>
      <c r="P5" s="51">
        <f t="shared" si="1"/>
        <v>0</v>
      </c>
      <c r="Q5" s="51">
        <f t="shared" si="1"/>
        <v>0</v>
      </c>
      <c r="R5" s="51">
        <f t="shared" si="1"/>
        <v>0</v>
      </c>
    </row>
    <row r="6" spans="1:18" ht="15">
      <c r="A6" s="47" t="s">
        <v>71</v>
      </c>
      <c r="B6" s="48">
        <v>20</v>
      </c>
      <c r="C6" s="48">
        <f aca="true" t="shared" si="2" ref="C6:C12">B6/C$3</f>
        <v>1.6666666666666667</v>
      </c>
      <c r="D6" s="49">
        <f>SUM(G6:R6)</f>
        <v>117</v>
      </c>
      <c r="E6" s="49">
        <f>D6/E$3</f>
        <v>58.5</v>
      </c>
      <c r="F6" s="50">
        <f t="shared" si="0"/>
        <v>35.1</v>
      </c>
      <c r="G6" s="51">
        <f>G18+G34+G52+G69</f>
        <v>50</v>
      </c>
      <c r="H6" s="51">
        <f aca="true" t="shared" si="3" ref="H6:R6">H18+H34+H52+H69</f>
        <v>67</v>
      </c>
      <c r="I6" s="51">
        <f t="shared" si="3"/>
        <v>0</v>
      </c>
      <c r="J6" s="51">
        <f t="shared" si="3"/>
        <v>0</v>
      </c>
      <c r="K6" s="51">
        <f t="shared" si="3"/>
        <v>0</v>
      </c>
      <c r="L6" s="51">
        <f t="shared" si="3"/>
        <v>0</v>
      </c>
      <c r="M6" s="51">
        <f t="shared" si="3"/>
        <v>0</v>
      </c>
      <c r="N6" s="51">
        <f t="shared" si="3"/>
        <v>0</v>
      </c>
      <c r="O6" s="51">
        <f t="shared" si="3"/>
        <v>0</v>
      </c>
      <c r="P6" s="51">
        <f t="shared" si="3"/>
        <v>0</v>
      </c>
      <c r="Q6" s="51">
        <f t="shared" si="3"/>
        <v>0</v>
      </c>
      <c r="R6" s="51">
        <f t="shared" si="3"/>
        <v>0</v>
      </c>
    </row>
    <row r="7" spans="1:18" ht="15">
      <c r="A7" s="47" t="s">
        <v>72</v>
      </c>
      <c r="B7" s="48">
        <v>20</v>
      </c>
      <c r="C7" s="48">
        <f t="shared" si="2"/>
        <v>1.6666666666666667</v>
      </c>
      <c r="D7" s="49">
        <f>SUM(G7:R7)</f>
        <v>37</v>
      </c>
      <c r="E7" s="49">
        <f aca="true" t="shared" si="4" ref="E7:E12">D7/E$3</f>
        <v>18.5</v>
      </c>
      <c r="F7" s="50">
        <f t="shared" si="0"/>
        <v>11.1</v>
      </c>
      <c r="G7" s="51">
        <f>G19+G35+G53+G70</f>
        <v>20</v>
      </c>
      <c r="H7" s="51">
        <f aca="true" t="shared" si="5" ref="H7:R7">H19+H35+H53+H70</f>
        <v>17</v>
      </c>
      <c r="I7" s="51">
        <f t="shared" si="5"/>
        <v>0</v>
      </c>
      <c r="J7" s="51">
        <f t="shared" si="5"/>
        <v>0</v>
      </c>
      <c r="K7" s="51">
        <f t="shared" si="5"/>
        <v>0</v>
      </c>
      <c r="L7" s="51">
        <f t="shared" si="5"/>
        <v>0</v>
      </c>
      <c r="M7" s="51">
        <f t="shared" si="5"/>
        <v>0</v>
      </c>
      <c r="N7" s="51">
        <f t="shared" si="5"/>
        <v>0</v>
      </c>
      <c r="O7" s="51">
        <f t="shared" si="5"/>
        <v>0</v>
      </c>
      <c r="P7" s="51">
        <f t="shared" si="5"/>
        <v>0</v>
      </c>
      <c r="Q7" s="51">
        <f t="shared" si="5"/>
        <v>0</v>
      </c>
      <c r="R7" s="51">
        <f t="shared" si="5"/>
        <v>0</v>
      </c>
    </row>
    <row r="8" spans="1:18" ht="15">
      <c r="A8" s="47" t="s">
        <v>73</v>
      </c>
      <c r="B8" s="48">
        <v>35</v>
      </c>
      <c r="C8" s="48">
        <f t="shared" si="2"/>
        <v>2.9166666666666665</v>
      </c>
      <c r="D8" s="49">
        <f>SUM(G8:R8)</f>
        <v>93</v>
      </c>
      <c r="E8" s="49">
        <f t="shared" si="4"/>
        <v>46.5</v>
      </c>
      <c r="F8" s="50">
        <f t="shared" si="0"/>
        <v>15.942857142857143</v>
      </c>
      <c r="G8" s="51">
        <f>G23+G37+G54+G65</f>
        <v>43</v>
      </c>
      <c r="H8" s="51">
        <f aca="true" t="shared" si="6" ref="H8:R8">H23+H37+H54+H65</f>
        <v>50</v>
      </c>
      <c r="I8" s="51">
        <f t="shared" si="6"/>
        <v>0</v>
      </c>
      <c r="J8" s="51">
        <f t="shared" si="6"/>
        <v>0</v>
      </c>
      <c r="K8" s="51">
        <f t="shared" si="6"/>
        <v>0</v>
      </c>
      <c r="L8" s="51">
        <f t="shared" si="6"/>
        <v>0</v>
      </c>
      <c r="M8" s="51">
        <f t="shared" si="6"/>
        <v>0</v>
      </c>
      <c r="N8" s="51">
        <f t="shared" si="6"/>
        <v>0</v>
      </c>
      <c r="O8" s="51">
        <f t="shared" si="6"/>
        <v>0</v>
      </c>
      <c r="P8" s="51">
        <f t="shared" si="6"/>
        <v>0</v>
      </c>
      <c r="Q8" s="51">
        <f t="shared" si="6"/>
        <v>0</v>
      </c>
      <c r="R8" s="51">
        <f t="shared" si="6"/>
        <v>0</v>
      </c>
    </row>
    <row r="9" spans="1:18" ht="15">
      <c r="A9" s="47" t="s">
        <v>74</v>
      </c>
      <c r="B9" s="48">
        <v>30</v>
      </c>
      <c r="C9" s="48">
        <f t="shared" si="2"/>
        <v>2.5</v>
      </c>
      <c r="D9" s="49">
        <f>SUM(G9:R9)</f>
        <v>73</v>
      </c>
      <c r="E9" s="49">
        <f t="shared" si="4"/>
        <v>36.5</v>
      </c>
      <c r="F9" s="50">
        <f t="shared" si="0"/>
        <v>14.6</v>
      </c>
      <c r="G9" s="51">
        <f>G24+G42+G57+G71</f>
        <v>39</v>
      </c>
      <c r="H9" s="51">
        <f aca="true" t="shared" si="7" ref="H9:R9">H24+H42+H57+H71</f>
        <v>34</v>
      </c>
      <c r="I9" s="51">
        <f t="shared" si="7"/>
        <v>0</v>
      </c>
      <c r="J9" s="51">
        <f t="shared" si="7"/>
        <v>0</v>
      </c>
      <c r="K9" s="51">
        <f t="shared" si="7"/>
        <v>0</v>
      </c>
      <c r="L9" s="51">
        <f t="shared" si="7"/>
        <v>0</v>
      </c>
      <c r="M9" s="51">
        <f t="shared" si="7"/>
        <v>0</v>
      </c>
      <c r="N9" s="51">
        <f t="shared" si="7"/>
        <v>0</v>
      </c>
      <c r="O9" s="51">
        <f t="shared" si="7"/>
        <v>0</v>
      </c>
      <c r="P9" s="51">
        <f t="shared" si="7"/>
        <v>0</v>
      </c>
      <c r="Q9" s="51">
        <f t="shared" si="7"/>
        <v>0</v>
      </c>
      <c r="R9" s="51">
        <f t="shared" si="7"/>
        <v>0</v>
      </c>
    </row>
    <row r="10" spans="1:18" ht="15">
      <c r="A10" s="52" t="s">
        <v>0</v>
      </c>
      <c r="B10" s="48">
        <v>10</v>
      </c>
      <c r="C10" s="48">
        <f>B10/C$3</f>
        <v>0.8333333333333334</v>
      </c>
      <c r="D10" s="49">
        <f>D24</f>
        <v>30</v>
      </c>
      <c r="E10" s="49">
        <f>D10/E$3</f>
        <v>15</v>
      </c>
      <c r="F10" s="50">
        <f t="shared" si="0"/>
        <v>18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15">
      <c r="A11" s="52" t="s">
        <v>1</v>
      </c>
      <c r="B11" s="48">
        <v>10</v>
      </c>
      <c r="C11" s="48">
        <f t="shared" si="2"/>
        <v>0.8333333333333334</v>
      </c>
      <c r="D11" s="49">
        <f>D42</f>
        <v>17</v>
      </c>
      <c r="E11" s="49">
        <f t="shared" si="4"/>
        <v>8.5</v>
      </c>
      <c r="F11" s="50">
        <f t="shared" si="0"/>
        <v>10.2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5">
      <c r="A12" s="52" t="s">
        <v>2</v>
      </c>
      <c r="B12" s="48">
        <v>5</v>
      </c>
      <c r="C12" s="48">
        <f t="shared" si="2"/>
        <v>0.4166666666666667</v>
      </c>
      <c r="D12" s="49">
        <f>D57</f>
        <v>16</v>
      </c>
      <c r="E12" s="49">
        <f t="shared" si="4"/>
        <v>8</v>
      </c>
      <c r="F12" s="50">
        <f>E12/1</f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5">
      <c r="A13" s="52" t="s">
        <v>10</v>
      </c>
      <c r="B13" s="48">
        <v>5</v>
      </c>
      <c r="C13" s="48">
        <f>B13/C$3</f>
        <v>0.4166666666666667</v>
      </c>
      <c r="D13" s="49">
        <f>D71</f>
        <v>10</v>
      </c>
      <c r="E13" s="49">
        <f>D13/E$3</f>
        <v>5</v>
      </c>
      <c r="F13" s="50">
        <f>E13/C13</f>
        <v>12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">
      <c r="A14" s="9"/>
      <c r="B14" s="9"/>
      <c r="C14" s="9"/>
      <c r="D14" s="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">
      <c r="A15" s="9"/>
      <c r="B15" s="9"/>
      <c r="C15" s="54"/>
      <c r="D15" s="9"/>
      <c r="E15" s="54"/>
      <c r="F15" s="54"/>
      <c r="G15" s="55"/>
      <c r="H15" s="55"/>
      <c r="I15" s="55"/>
      <c r="J15" s="55"/>
      <c r="K15" s="55"/>
      <c r="L15" s="9"/>
      <c r="M15" s="9"/>
      <c r="N15" s="9"/>
      <c r="O15" s="9"/>
      <c r="P15" s="9"/>
      <c r="Q15" s="9"/>
      <c r="R15" s="9"/>
    </row>
    <row r="16" spans="1:18" ht="15" customHeight="1">
      <c r="A16" s="44" t="s">
        <v>0</v>
      </c>
      <c r="B16" s="45" t="s">
        <v>54</v>
      </c>
      <c r="C16" s="46" t="s">
        <v>55</v>
      </c>
      <c r="D16" s="46" t="s">
        <v>60</v>
      </c>
      <c r="E16" s="46" t="s">
        <v>98</v>
      </c>
      <c r="F16" s="46" t="s">
        <v>61</v>
      </c>
      <c r="G16" s="45" t="s">
        <v>62</v>
      </c>
      <c r="H16" s="45" t="s">
        <v>63</v>
      </c>
      <c r="I16" s="45" t="s">
        <v>64</v>
      </c>
      <c r="J16" s="45" t="s">
        <v>65</v>
      </c>
      <c r="K16" s="45" t="s">
        <v>99</v>
      </c>
      <c r="L16" s="45" t="s">
        <v>100</v>
      </c>
      <c r="M16" s="45" t="s">
        <v>66</v>
      </c>
      <c r="N16" s="45" t="s">
        <v>101</v>
      </c>
      <c r="O16" s="45" t="s">
        <v>67</v>
      </c>
      <c r="P16" s="45" t="s">
        <v>68</v>
      </c>
      <c r="Q16" s="45" t="s">
        <v>69</v>
      </c>
      <c r="R16" s="45" t="s">
        <v>70</v>
      </c>
    </row>
    <row r="17" spans="1:18" ht="15">
      <c r="A17" s="47" t="s">
        <v>75</v>
      </c>
      <c r="B17" s="48">
        <v>50</v>
      </c>
      <c r="C17" s="48">
        <f aca="true" t="shared" si="8" ref="C17:C29">B17/C$3</f>
        <v>4.166666666666667</v>
      </c>
      <c r="D17" s="48">
        <f aca="true" t="shared" si="9" ref="D17:D29">SUM(G17:R17)</f>
        <v>220</v>
      </c>
      <c r="E17" s="48">
        <f>D17/E$3</f>
        <v>110</v>
      </c>
      <c r="F17" s="56">
        <f aca="true" t="shared" si="10" ref="F17:F29">E17/C17</f>
        <v>26.4</v>
      </c>
      <c r="G17" s="48">
        <v>100</v>
      </c>
      <c r="H17" s="48">
        <v>120</v>
      </c>
      <c r="I17" s="48"/>
      <c r="J17" s="48"/>
      <c r="K17" s="57"/>
      <c r="L17" s="48"/>
      <c r="M17" s="48"/>
      <c r="N17" s="48"/>
      <c r="O17" s="48"/>
      <c r="P17" s="48"/>
      <c r="Q17" s="48"/>
      <c r="R17" s="48"/>
    </row>
    <row r="18" spans="1:18" ht="15">
      <c r="A18" s="52" t="s">
        <v>76</v>
      </c>
      <c r="B18" s="51">
        <v>5</v>
      </c>
      <c r="C18" s="51">
        <f t="shared" si="8"/>
        <v>0.4166666666666667</v>
      </c>
      <c r="D18" s="51">
        <f t="shared" si="9"/>
        <v>25</v>
      </c>
      <c r="E18" s="51">
        <f aca="true" t="shared" si="11" ref="E18:E29">D18/E$3</f>
        <v>12.5</v>
      </c>
      <c r="F18" s="58">
        <f t="shared" si="10"/>
        <v>30</v>
      </c>
      <c r="G18" s="51">
        <v>10</v>
      </c>
      <c r="H18" s="51">
        <v>15</v>
      </c>
      <c r="I18" s="51"/>
      <c r="J18" s="59"/>
      <c r="K18" s="59"/>
      <c r="L18" s="51"/>
      <c r="M18" s="51"/>
      <c r="N18" s="51"/>
      <c r="O18" s="51"/>
      <c r="P18" s="51"/>
      <c r="Q18" s="51"/>
      <c r="R18" s="51"/>
    </row>
    <row r="19" spans="1:18" ht="15">
      <c r="A19" s="52" t="s">
        <v>96</v>
      </c>
      <c r="B19" s="51">
        <v>5</v>
      </c>
      <c r="C19" s="51">
        <f t="shared" si="8"/>
        <v>0.4166666666666667</v>
      </c>
      <c r="D19" s="51">
        <f t="shared" si="9"/>
        <v>10</v>
      </c>
      <c r="E19" s="51">
        <f t="shared" si="11"/>
        <v>5</v>
      </c>
      <c r="F19" s="58">
        <f t="shared" si="10"/>
        <v>12</v>
      </c>
      <c r="G19" s="51">
        <v>5</v>
      </c>
      <c r="H19" s="51">
        <v>5</v>
      </c>
      <c r="I19" s="51"/>
      <c r="J19" s="59"/>
      <c r="K19" s="59"/>
      <c r="L19" s="51"/>
      <c r="M19" s="51"/>
      <c r="N19" s="51"/>
      <c r="O19" s="51"/>
      <c r="P19" s="51"/>
      <c r="Q19" s="51"/>
      <c r="R19" s="51"/>
    </row>
    <row r="20" spans="1:18" ht="15">
      <c r="A20" s="60" t="s">
        <v>77</v>
      </c>
      <c r="B20" s="51">
        <v>15</v>
      </c>
      <c r="C20" s="51">
        <f t="shared" si="8"/>
        <v>1.25</v>
      </c>
      <c r="D20" s="51">
        <f>SUM(G20:R20)</f>
        <v>45</v>
      </c>
      <c r="E20" s="51">
        <f>D20/E$3</f>
        <v>22.5</v>
      </c>
      <c r="F20" s="58">
        <f t="shared" si="10"/>
        <v>18</v>
      </c>
      <c r="G20" s="51">
        <v>25</v>
      </c>
      <c r="H20" s="51">
        <v>20</v>
      </c>
      <c r="I20" s="51"/>
      <c r="J20" s="59"/>
      <c r="K20" s="59"/>
      <c r="L20" s="51"/>
      <c r="M20" s="51"/>
      <c r="N20" s="51"/>
      <c r="O20" s="59"/>
      <c r="P20" s="51"/>
      <c r="Q20" s="51"/>
      <c r="R20" s="51"/>
    </row>
    <row r="21" spans="1:18" ht="15">
      <c r="A21" s="52" t="s">
        <v>79</v>
      </c>
      <c r="B21" s="51">
        <v>12</v>
      </c>
      <c r="C21" s="51">
        <f t="shared" si="8"/>
        <v>1</v>
      </c>
      <c r="D21" s="51">
        <f t="shared" si="9"/>
        <v>32</v>
      </c>
      <c r="E21" s="51">
        <f t="shared" si="11"/>
        <v>16</v>
      </c>
      <c r="F21" s="58">
        <f t="shared" si="10"/>
        <v>16</v>
      </c>
      <c r="G21" s="51">
        <v>20</v>
      </c>
      <c r="H21" s="51">
        <v>12</v>
      </c>
      <c r="I21" s="51"/>
      <c r="J21" s="59"/>
      <c r="K21" s="59"/>
      <c r="L21" s="51"/>
      <c r="M21" s="51"/>
      <c r="N21" s="51"/>
      <c r="O21" s="51"/>
      <c r="P21" s="51"/>
      <c r="Q21" s="51"/>
      <c r="R21" s="51"/>
    </row>
    <row r="22" spans="1:18" ht="15">
      <c r="A22" s="52" t="s">
        <v>78</v>
      </c>
      <c r="B22" s="51">
        <v>3</v>
      </c>
      <c r="C22" s="51">
        <f t="shared" si="8"/>
        <v>0.25</v>
      </c>
      <c r="D22" s="51">
        <f t="shared" si="9"/>
        <v>13</v>
      </c>
      <c r="E22" s="51">
        <f t="shared" si="11"/>
        <v>6.5</v>
      </c>
      <c r="F22" s="58">
        <f t="shared" si="10"/>
        <v>26</v>
      </c>
      <c r="G22" s="51">
        <v>5</v>
      </c>
      <c r="H22" s="51">
        <v>8</v>
      </c>
      <c r="I22" s="51"/>
      <c r="J22" s="59"/>
      <c r="K22" s="59"/>
      <c r="L22" s="51"/>
      <c r="M22" s="51"/>
      <c r="N22" s="51"/>
      <c r="O22" s="51"/>
      <c r="P22" s="51"/>
      <c r="Q22" s="51"/>
      <c r="R22" s="51"/>
    </row>
    <row r="23" spans="1:18" ht="15">
      <c r="A23" s="47" t="s">
        <v>57</v>
      </c>
      <c r="B23" s="48">
        <v>14</v>
      </c>
      <c r="C23" s="48">
        <f>B23/C$3</f>
        <v>1.1666666666666667</v>
      </c>
      <c r="D23" s="48">
        <f>SUM(G23:R23)</f>
        <v>50</v>
      </c>
      <c r="E23" s="48">
        <f>D23/E$3</f>
        <v>25</v>
      </c>
      <c r="F23" s="56">
        <f>E23/C23</f>
        <v>21.428571428571427</v>
      </c>
      <c r="G23" s="48">
        <v>24</v>
      </c>
      <c r="H23" s="48">
        <v>26</v>
      </c>
      <c r="I23" s="48"/>
      <c r="J23" s="57"/>
      <c r="K23" s="57"/>
      <c r="L23" s="48"/>
      <c r="M23" s="48"/>
      <c r="N23" s="48"/>
      <c r="O23" s="48"/>
      <c r="P23" s="48"/>
      <c r="Q23" s="48"/>
      <c r="R23" s="48"/>
    </row>
    <row r="24" spans="1:18" ht="15">
      <c r="A24" s="47" t="s">
        <v>74</v>
      </c>
      <c r="B24" s="48">
        <v>10</v>
      </c>
      <c r="C24" s="48">
        <f t="shared" si="8"/>
        <v>0.8333333333333334</v>
      </c>
      <c r="D24" s="48">
        <f t="shared" si="9"/>
        <v>30</v>
      </c>
      <c r="E24" s="48">
        <f t="shared" si="11"/>
        <v>15</v>
      </c>
      <c r="F24" s="58">
        <f t="shared" si="10"/>
        <v>18</v>
      </c>
      <c r="G24" s="48">
        <v>15</v>
      </c>
      <c r="H24" s="48">
        <v>15</v>
      </c>
      <c r="I24" s="48"/>
      <c r="J24" s="57"/>
      <c r="K24" s="57"/>
      <c r="L24" s="48"/>
      <c r="M24" s="51"/>
      <c r="N24" s="48"/>
      <c r="O24" s="48"/>
      <c r="P24" s="48"/>
      <c r="Q24" s="48"/>
      <c r="R24" s="48"/>
    </row>
    <row r="25" spans="1:18" ht="15">
      <c r="A25" s="52" t="s">
        <v>44</v>
      </c>
      <c r="B25" s="51">
        <v>5</v>
      </c>
      <c r="C25" s="51">
        <f t="shared" si="8"/>
        <v>0.4166666666666667</v>
      </c>
      <c r="D25" s="51">
        <f t="shared" si="9"/>
        <v>19</v>
      </c>
      <c r="E25" s="51">
        <f t="shared" si="11"/>
        <v>9.5</v>
      </c>
      <c r="F25" s="58">
        <f t="shared" si="10"/>
        <v>22.8</v>
      </c>
      <c r="G25" s="51">
        <v>10</v>
      </c>
      <c r="H25" s="51">
        <v>9</v>
      </c>
      <c r="I25" s="51"/>
      <c r="J25" s="59"/>
      <c r="K25" s="51"/>
      <c r="L25" s="51"/>
      <c r="M25" s="51"/>
      <c r="N25" s="51"/>
      <c r="O25" s="51"/>
      <c r="P25" s="51"/>
      <c r="Q25" s="51"/>
      <c r="R25" s="51"/>
    </row>
    <row r="26" spans="1:18" ht="15">
      <c r="A26" s="52" t="s">
        <v>3</v>
      </c>
      <c r="B26" s="51">
        <v>1</v>
      </c>
      <c r="C26" s="51">
        <f t="shared" si="8"/>
        <v>0.08333333333333333</v>
      </c>
      <c r="D26" s="51">
        <f t="shared" si="9"/>
        <v>3</v>
      </c>
      <c r="E26" s="51">
        <f t="shared" si="11"/>
        <v>1.5</v>
      </c>
      <c r="F26" s="58">
        <f t="shared" si="10"/>
        <v>18</v>
      </c>
      <c r="G26" s="51">
        <v>1</v>
      </c>
      <c r="H26" s="51">
        <v>2</v>
      </c>
      <c r="I26" s="51"/>
      <c r="J26" s="59"/>
      <c r="K26" s="51"/>
      <c r="L26" s="51"/>
      <c r="M26" s="51"/>
      <c r="N26" s="51"/>
      <c r="O26" s="51"/>
      <c r="P26" s="51"/>
      <c r="Q26" s="51"/>
      <c r="R26" s="51"/>
    </row>
    <row r="27" spans="1:18" ht="15">
      <c r="A27" s="52" t="s">
        <v>4</v>
      </c>
      <c r="B27" s="51">
        <v>2</v>
      </c>
      <c r="C27" s="51">
        <f t="shared" si="8"/>
        <v>0.16666666666666666</v>
      </c>
      <c r="D27" s="51">
        <f t="shared" si="9"/>
        <v>1</v>
      </c>
      <c r="E27" s="51">
        <f t="shared" si="11"/>
        <v>0.5</v>
      </c>
      <c r="F27" s="58">
        <f t="shared" si="10"/>
        <v>3</v>
      </c>
      <c r="G27" s="51">
        <v>1</v>
      </c>
      <c r="H27" s="51"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5">
      <c r="A28" s="52" t="s">
        <v>80</v>
      </c>
      <c r="B28" s="51">
        <v>1</v>
      </c>
      <c r="C28" s="51">
        <f t="shared" si="8"/>
        <v>0.08333333333333333</v>
      </c>
      <c r="D28" s="51">
        <f t="shared" si="9"/>
        <v>4</v>
      </c>
      <c r="E28" s="51">
        <f t="shared" si="11"/>
        <v>2</v>
      </c>
      <c r="F28" s="58">
        <f t="shared" si="10"/>
        <v>24</v>
      </c>
      <c r="G28" s="51">
        <v>2</v>
      </c>
      <c r="H28" s="51">
        <v>2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5">
      <c r="A29" s="52" t="s">
        <v>31</v>
      </c>
      <c r="B29" s="51">
        <v>1</v>
      </c>
      <c r="C29" s="51">
        <f t="shared" si="8"/>
        <v>0.08333333333333333</v>
      </c>
      <c r="D29" s="51">
        <f t="shared" si="9"/>
        <v>3</v>
      </c>
      <c r="E29" s="51">
        <f t="shared" si="11"/>
        <v>1.5</v>
      </c>
      <c r="F29" s="58">
        <f t="shared" si="10"/>
        <v>18</v>
      </c>
      <c r="G29" s="51">
        <v>1</v>
      </c>
      <c r="H29" s="51">
        <v>2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44" t="s">
        <v>1</v>
      </c>
      <c r="B32" s="45" t="s">
        <v>54</v>
      </c>
      <c r="C32" s="46" t="s">
        <v>55</v>
      </c>
      <c r="D32" s="46" t="s">
        <v>60</v>
      </c>
      <c r="E32" s="46" t="s">
        <v>97</v>
      </c>
      <c r="F32" s="46" t="s">
        <v>61</v>
      </c>
      <c r="G32" s="45" t="s">
        <v>62</v>
      </c>
      <c r="H32" s="45" t="s">
        <v>63</v>
      </c>
      <c r="I32" s="45" t="s">
        <v>64</v>
      </c>
      <c r="J32" s="45" t="s">
        <v>65</v>
      </c>
      <c r="K32" s="45" t="s">
        <v>99</v>
      </c>
      <c r="L32" s="45" t="s">
        <v>100</v>
      </c>
      <c r="M32" s="45" t="s">
        <v>66</v>
      </c>
      <c r="N32" s="45" t="s">
        <v>101</v>
      </c>
      <c r="O32" s="45" t="s">
        <v>67</v>
      </c>
      <c r="P32" s="45" t="s">
        <v>68</v>
      </c>
      <c r="Q32" s="45" t="s">
        <v>69</v>
      </c>
      <c r="R32" s="45" t="s">
        <v>70</v>
      </c>
    </row>
    <row r="33" spans="1:18" ht="15">
      <c r="A33" s="47" t="s">
        <v>75</v>
      </c>
      <c r="B33" s="48">
        <v>10</v>
      </c>
      <c r="C33" s="48">
        <f aca="true" t="shared" si="12" ref="C33:C47">B33/C$3</f>
        <v>0.8333333333333334</v>
      </c>
      <c r="D33" s="48">
        <f aca="true" t="shared" si="13" ref="D33:D47">SUM(G33:R33)</f>
        <v>60</v>
      </c>
      <c r="E33" s="48">
        <f aca="true" t="shared" si="14" ref="E33:E47">D33/E$3</f>
        <v>30</v>
      </c>
      <c r="F33" s="58">
        <f aca="true" t="shared" si="15" ref="F33:F47">E33/C33</f>
        <v>36</v>
      </c>
      <c r="G33" s="48">
        <v>25</v>
      </c>
      <c r="H33" s="48">
        <v>35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">
      <c r="A34" s="52" t="s">
        <v>81</v>
      </c>
      <c r="B34" s="51">
        <v>5</v>
      </c>
      <c r="C34" s="51">
        <f t="shared" si="12"/>
        <v>0.4166666666666667</v>
      </c>
      <c r="D34" s="51">
        <f t="shared" si="13"/>
        <v>35</v>
      </c>
      <c r="E34" s="51">
        <f t="shared" si="14"/>
        <v>17.5</v>
      </c>
      <c r="F34" s="58">
        <f t="shared" si="15"/>
        <v>42</v>
      </c>
      <c r="G34" s="51">
        <v>15</v>
      </c>
      <c r="H34" s="51">
        <v>20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5">
      <c r="A35" s="52" t="s">
        <v>96</v>
      </c>
      <c r="B35" s="51">
        <v>5</v>
      </c>
      <c r="C35" s="51">
        <f t="shared" si="12"/>
        <v>0.4166666666666667</v>
      </c>
      <c r="D35" s="51">
        <f t="shared" si="13"/>
        <v>5</v>
      </c>
      <c r="E35" s="51">
        <f t="shared" si="14"/>
        <v>2.5</v>
      </c>
      <c r="F35" s="58">
        <f t="shared" si="15"/>
        <v>6</v>
      </c>
      <c r="G35" s="51">
        <v>0</v>
      </c>
      <c r="H35" s="51">
        <v>5</v>
      </c>
      <c r="I35" s="51"/>
      <c r="J35" s="59"/>
      <c r="K35" s="59"/>
      <c r="L35" s="51"/>
      <c r="M35" s="51"/>
      <c r="N35" s="51"/>
      <c r="O35" s="51"/>
      <c r="P35" s="51"/>
      <c r="Q35" s="51"/>
      <c r="R35" s="51"/>
    </row>
    <row r="36" spans="1:18" ht="15">
      <c r="A36" s="60" t="s">
        <v>82</v>
      </c>
      <c r="B36" s="51">
        <v>5</v>
      </c>
      <c r="C36" s="51">
        <f t="shared" si="12"/>
        <v>0.4166666666666667</v>
      </c>
      <c r="D36" s="51">
        <f t="shared" si="13"/>
        <v>25</v>
      </c>
      <c r="E36" s="51">
        <f t="shared" si="14"/>
        <v>12.5</v>
      </c>
      <c r="F36" s="58">
        <f t="shared" si="15"/>
        <v>30</v>
      </c>
      <c r="G36" s="51">
        <v>10</v>
      </c>
      <c r="H36" s="51">
        <v>15</v>
      </c>
      <c r="I36" s="48"/>
      <c r="J36" s="57"/>
      <c r="K36" s="57"/>
      <c r="L36" s="48"/>
      <c r="M36" s="48"/>
      <c r="N36" s="48"/>
      <c r="O36" s="48"/>
      <c r="P36" s="48"/>
      <c r="Q36" s="48"/>
      <c r="R36" s="48"/>
    </row>
    <row r="37" spans="1:18" ht="15">
      <c r="A37" s="47" t="s">
        <v>57</v>
      </c>
      <c r="B37" s="48">
        <v>5</v>
      </c>
      <c r="C37" s="48">
        <f t="shared" si="12"/>
        <v>0.4166666666666667</v>
      </c>
      <c r="D37" s="48">
        <f t="shared" si="13"/>
        <v>10</v>
      </c>
      <c r="E37" s="48">
        <f t="shared" si="14"/>
        <v>5</v>
      </c>
      <c r="F37" s="58">
        <f>E37/C37</f>
        <v>12</v>
      </c>
      <c r="G37" s="48">
        <v>5</v>
      </c>
      <c r="H37" s="48">
        <v>5</v>
      </c>
      <c r="I37" s="48"/>
      <c r="J37" s="57"/>
      <c r="K37" s="57"/>
      <c r="L37" s="48"/>
      <c r="M37" s="48"/>
      <c r="N37" s="48"/>
      <c r="O37" s="48"/>
      <c r="P37" s="48"/>
      <c r="Q37" s="48"/>
      <c r="R37" s="48"/>
    </row>
    <row r="38" spans="1:18" ht="15">
      <c r="A38" s="52" t="s">
        <v>83</v>
      </c>
      <c r="B38" s="51">
        <v>2</v>
      </c>
      <c r="C38" s="51">
        <f>B38/C$3</f>
        <v>0.16666666666666666</v>
      </c>
      <c r="D38" s="51">
        <f t="shared" si="13"/>
        <v>9</v>
      </c>
      <c r="E38" s="51">
        <f>D38/E$3</f>
        <v>4.5</v>
      </c>
      <c r="F38" s="58">
        <f>E38/C38</f>
        <v>27</v>
      </c>
      <c r="G38" s="51">
        <v>5</v>
      </c>
      <c r="H38" s="51">
        <v>4</v>
      </c>
      <c r="I38" s="51"/>
      <c r="J38" s="59"/>
      <c r="K38" s="59"/>
      <c r="L38" s="51"/>
      <c r="M38" s="51"/>
      <c r="N38" s="51"/>
      <c r="O38" s="51"/>
      <c r="P38" s="51"/>
      <c r="Q38" s="51"/>
      <c r="R38" s="51"/>
    </row>
    <row r="39" spans="1:18" ht="15">
      <c r="A39" s="52" t="s">
        <v>5</v>
      </c>
      <c r="B39" s="51">
        <v>1</v>
      </c>
      <c r="C39" s="51">
        <f>B39/C$3</f>
        <v>0.08333333333333333</v>
      </c>
      <c r="D39" s="51">
        <f t="shared" si="13"/>
        <v>1</v>
      </c>
      <c r="E39" s="51">
        <f>D39/E$3</f>
        <v>0.5</v>
      </c>
      <c r="F39" s="58">
        <f>E39/C39</f>
        <v>6</v>
      </c>
      <c r="G39" s="51">
        <v>0</v>
      </c>
      <c r="H39" s="51">
        <v>1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5">
      <c r="A40" s="52" t="s">
        <v>84</v>
      </c>
      <c r="B40" s="51">
        <v>1</v>
      </c>
      <c r="C40" s="51">
        <f>B40/C$3</f>
        <v>0.08333333333333333</v>
      </c>
      <c r="D40" s="51">
        <f t="shared" si="13"/>
        <v>0</v>
      </c>
      <c r="E40" s="51">
        <f>D40/E$3</f>
        <v>0</v>
      </c>
      <c r="F40" s="58">
        <f>E40/C40</f>
        <v>0</v>
      </c>
      <c r="G40" s="51">
        <v>0</v>
      </c>
      <c r="H40" s="51">
        <v>0</v>
      </c>
      <c r="I40" s="59"/>
      <c r="J40" s="59"/>
      <c r="K40" s="59"/>
      <c r="L40" s="59"/>
      <c r="M40" s="51"/>
      <c r="N40" s="51"/>
      <c r="O40" s="51"/>
      <c r="P40" s="51"/>
      <c r="Q40" s="51"/>
      <c r="R40" s="51"/>
    </row>
    <row r="41" spans="1:18" ht="15">
      <c r="A41" s="52" t="s">
        <v>85</v>
      </c>
      <c r="B41" s="51">
        <v>1</v>
      </c>
      <c r="C41" s="51">
        <f>B41/C$3</f>
        <v>0.08333333333333333</v>
      </c>
      <c r="D41" s="51">
        <f t="shared" si="13"/>
        <v>0</v>
      </c>
      <c r="E41" s="51">
        <f>D41/E$3</f>
        <v>0</v>
      </c>
      <c r="F41" s="58">
        <f>E41/C41</f>
        <v>0</v>
      </c>
      <c r="G41" s="51">
        <v>0</v>
      </c>
      <c r="H41" s="51">
        <v>0</v>
      </c>
      <c r="I41" s="59"/>
      <c r="J41" s="59"/>
      <c r="K41" s="59"/>
      <c r="L41" s="59"/>
      <c r="M41" s="51"/>
      <c r="N41" s="51"/>
      <c r="O41" s="51"/>
      <c r="P41" s="51"/>
      <c r="Q41" s="51"/>
      <c r="R41" s="51"/>
    </row>
    <row r="42" spans="1:18" ht="15">
      <c r="A42" s="47" t="s">
        <v>95</v>
      </c>
      <c r="B42" s="48">
        <v>10</v>
      </c>
      <c r="C42" s="48">
        <f t="shared" si="12"/>
        <v>0.8333333333333334</v>
      </c>
      <c r="D42" s="48">
        <f t="shared" si="13"/>
        <v>17</v>
      </c>
      <c r="E42" s="48">
        <f t="shared" si="14"/>
        <v>8.5</v>
      </c>
      <c r="F42" s="58">
        <f t="shared" si="15"/>
        <v>10.2</v>
      </c>
      <c r="G42" s="48">
        <v>9</v>
      </c>
      <c r="H42" s="48">
        <v>8</v>
      </c>
      <c r="I42" s="48"/>
      <c r="J42" s="57"/>
      <c r="K42" s="57"/>
      <c r="L42" s="48"/>
      <c r="M42" s="48"/>
      <c r="N42" s="48"/>
      <c r="O42" s="48"/>
      <c r="P42" s="48"/>
      <c r="Q42" s="48"/>
      <c r="R42" s="48"/>
    </row>
    <row r="43" spans="1:18" ht="15">
      <c r="A43" s="61" t="s">
        <v>46</v>
      </c>
      <c r="B43" s="51">
        <v>8</v>
      </c>
      <c r="C43" s="51">
        <f>B43/C$3</f>
        <v>0.6666666666666666</v>
      </c>
      <c r="D43" s="51">
        <f t="shared" si="13"/>
        <v>10</v>
      </c>
      <c r="E43" s="51">
        <f>D43/E$3</f>
        <v>5</v>
      </c>
      <c r="F43" s="58">
        <f>E43/C43</f>
        <v>7.5</v>
      </c>
      <c r="G43" s="51">
        <v>5</v>
      </c>
      <c r="H43" s="51">
        <v>5</v>
      </c>
      <c r="I43" s="51"/>
      <c r="J43" s="59"/>
      <c r="K43" s="59"/>
      <c r="L43" s="51"/>
      <c r="M43" s="51"/>
      <c r="N43" s="51"/>
      <c r="O43" s="51"/>
      <c r="P43" s="51"/>
      <c r="Q43" s="51"/>
      <c r="R43" s="51"/>
    </row>
    <row r="44" spans="1:18" ht="15">
      <c r="A44" s="61" t="s">
        <v>45</v>
      </c>
      <c r="B44" s="51">
        <v>1</v>
      </c>
      <c r="C44" s="51">
        <f>B44/C$3</f>
        <v>0.08333333333333333</v>
      </c>
      <c r="D44" s="51">
        <f t="shared" si="13"/>
        <v>2</v>
      </c>
      <c r="E44" s="51">
        <f>D44/E$3</f>
        <v>1</v>
      </c>
      <c r="F44" s="58">
        <f>E44/C44</f>
        <v>12</v>
      </c>
      <c r="G44" s="51">
        <v>1</v>
      </c>
      <c r="H44" s="51">
        <v>1</v>
      </c>
      <c r="I44" s="51"/>
      <c r="J44" s="59"/>
      <c r="K44" s="59"/>
      <c r="L44" s="51"/>
      <c r="M44" s="51"/>
      <c r="N44" s="51"/>
      <c r="O44" s="51"/>
      <c r="P44" s="51"/>
      <c r="Q44" s="51"/>
      <c r="R44" s="51"/>
    </row>
    <row r="45" spans="1:18" ht="15">
      <c r="A45" s="61" t="s">
        <v>44</v>
      </c>
      <c r="B45" s="51">
        <v>1</v>
      </c>
      <c r="C45" s="51">
        <f>B45/C$3</f>
        <v>0.08333333333333333</v>
      </c>
      <c r="D45" s="51">
        <f t="shared" si="13"/>
        <v>5</v>
      </c>
      <c r="E45" s="51">
        <f>D45/E$3</f>
        <v>2.5</v>
      </c>
      <c r="F45" s="58">
        <f>E45/C45</f>
        <v>30</v>
      </c>
      <c r="G45" s="51">
        <v>3</v>
      </c>
      <c r="H45" s="51">
        <v>2</v>
      </c>
      <c r="I45" s="51"/>
      <c r="J45" s="59"/>
      <c r="K45" s="59"/>
      <c r="L45" s="51"/>
      <c r="M45" s="51"/>
      <c r="N45" s="51"/>
      <c r="O45" s="51"/>
      <c r="P45" s="51"/>
      <c r="Q45" s="51"/>
      <c r="R45" s="51"/>
    </row>
    <row r="46" spans="1:18" ht="15">
      <c r="A46" s="62" t="s">
        <v>87</v>
      </c>
      <c r="B46" s="51">
        <v>15</v>
      </c>
      <c r="C46" s="51">
        <f t="shared" si="12"/>
        <v>1.25</v>
      </c>
      <c r="D46" s="51">
        <f t="shared" si="13"/>
        <v>42</v>
      </c>
      <c r="E46" s="51">
        <f t="shared" si="14"/>
        <v>21</v>
      </c>
      <c r="F46" s="58">
        <f t="shared" si="15"/>
        <v>16.8</v>
      </c>
      <c r="G46" s="51">
        <v>20</v>
      </c>
      <c r="H46" s="51">
        <v>22</v>
      </c>
      <c r="I46" s="59"/>
      <c r="J46" s="59"/>
      <c r="K46" s="59"/>
      <c r="L46" s="59"/>
      <c r="M46" s="51"/>
      <c r="N46" s="51"/>
      <c r="O46" s="51"/>
      <c r="P46" s="51"/>
      <c r="Q46" s="51"/>
      <c r="R46" s="51"/>
    </row>
    <row r="47" spans="1:18" ht="15">
      <c r="A47" s="62" t="s">
        <v>86</v>
      </c>
      <c r="B47" s="51">
        <v>1</v>
      </c>
      <c r="C47" s="51">
        <f t="shared" si="12"/>
        <v>0.08333333333333333</v>
      </c>
      <c r="D47" s="51">
        <f t="shared" si="13"/>
        <v>3</v>
      </c>
      <c r="E47" s="51">
        <f t="shared" si="14"/>
        <v>1.5</v>
      </c>
      <c r="F47" s="58">
        <f t="shared" si="15"/>
        <v>18</v>
      </c>
      <c r="G47" s="51">
        <v>1</v>
      </c>
      <c r="H47" s="51">
        <v>2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" customHeight="1">
      <c r="A50" s="44" t="s">
        <v>2</v>
      </c>
      <c r="B50" s="45" t="str">
        <f aca="true" t="shared" si="16" ref="B50:R50">B4</f>
        <v>Totaux 2013</v>
      </c>
      <c r="C50" s="45" t="str">
        <f t="shared" si="16"/>
        <v>Moy. 2013</v>
      </c>
      <c r="D50" s="45" t="str">
        <f t="shared" si="16"/>
        <v>Totaux 2014</v>
      </c>
      <c r="E50" s="45" t="str">
        <f t="shared" si="16"/>
        <v>Moy. 2014</v>
      </c>
      <c r="F50" s="45" t="str">
        <f t="shared" si="16"/>
        <v>Croiss.ann.</v>
      </c>
      <c r="G50" s="45" t="str">
        <f t="shared" si="16"/>
        <v>14 janv.</v>
      </c>
      <c r="H50" s="45" t="str">
        <f t="shared" si="16"/>
        <v>14 févr.</v>
      </c>
      <c r="I50" s="45" t="str">
        <f t="shared" si="16"/>
        <v>14 mar.</v>
      </c>
      <c r="J50" s="45" t="str">
        <f t="shared" si="16"/>
        <v>14 avr.</v>
      </c>
      <c r="K50" s="45" t="str">
        <f t="shared" si="16"/>
        <v>14 mai.</v>
      </c>
      <c r="L50" s="45" t="str">
        <f t="shared" si="16"/>
        <v>14 juin.</v>
      </c>
      <c r="M50" s="45" t="str">
        <f t="shared" si="16"/>
        <v>14 juil.</v>
      </c>
      <c r="N50" s="45" t="str">
        <f t="shared" si="16"/>
        <v>14 août.</v>
      </c>
      <c r="O50" s="45" t="str">
        <f t="shared" si="16"/>
        <v>14 sept.</v>
      </c>
      <c r="P50" s="45" t="str">
        <f t="shared" si="16"/>
        <v>14 oct.</v>
      </c>
      <c r="Q50" s="45" t="str">
        <f t="shared" si="16"/>
        <v>14 nov.</v>
      </c>
      <c r="R50" s="45" t="str">
        <f t="shared" si="16"/>
        <v>14 déc.</v>
      </c>
    </row>
    <row r="51" spans="1:18" ht="15">
      <c r="A51" s="47" t="s">
        <v>75</v>
      </c>
      <c r="B51" s="48">
        <v>5</v>
      </c>
      <c r="C51" s="48">
        <f aca="true" t="shared" si="17" ref="C51:C61">B51/C$3</f>
        <v>0.4166666666666667</v>
      </c>
      <c r="D51" s="48">
        <f aca="true" t="shared" si="18" ref="D51:D61">SUM(G51:R51)</f>
        <v>35</v>
      </c>
      <c r="E51" s="48">
        <f aca="true" t="shared" si="19" ref="E51:E61">D51/E$3</f>
        <v>17.5</v>
      </c>
      <c r="F51" s="58">
        <f aca="true" t="shared" si="20" ref="F51:F61">E51/C51</f>
        <v>42</v>
      </c>
      <c r="G51" s="48">
        <v>15</v>
      </c>
      <c r="H51" s="48">
        <v>20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5">
      <c r="A52" s="52" t="s">
        <v>88</v>
      </c>
      <c r="B52" s="51">
        <v>5</v>
      </c>
      <c r="C52" s="51">
        <f t="shared" si="17"/>
        <v>0.4166666666666667</v>
      </c>
      <c r="D52" s="51">
        <f t="shared" si="18"/>
        <v>35</v>
      </c>
      <c r="E52" s="51">
        <f t="shared" si="19"/>
        <v>17.5</v>
      </c>
      <c r="F52" s="58">
        <f t="shared" si="20"/>
        <v>42</v>
      </c>
      <c r="G52" s="51">
        <v>15</v>
      </c>
      <c r="H52" s="51">
        <v>20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ht="15">
      <c r="A53" s="52" t="s">
        <v>96</v>
      </c>
      <c r="B53" s="51">
        <v>5</v>
      </c>
      <c r="C53" s="51">
        <f t="shared" si="17"/>
        <v>0.4166666666666667</v>
      </c>
      <c r="D53" s="51">
        <f>SUM(G53:R53)</f>
        <v>15</v>
      </c>
      <c r="E53" s="51">
        <f t="shared" si="19"/>
        <v>7.5</v>
      </c>
      <c r="F53" s="58">
        <f t="shared" si="20"/>
        <v>18</v>
      </c>
      <c r="G53" s="51">
        <v>10</v>
      </c>
      <c r="H53" s="51">
        <v>5</v>
      </c>
      <c r="I53" s="51"/>
      <c r="J53" s="59"/>
      <c r="K53" s="59"/>
      <c r="L53" s="51"/>
      <c r="M53" s="51"/>
      <c r="N53" s="51"/>
      <c r="O53" s="51"/>
      <c r="P53" s="51"/>
      <c r="Q53" s="51"/>
      <c r="R53" s="51"/>
    </row>
    <row r="54" spans="1:18" ht="15">
      <c r="A54" s="47" t="s">
        <v>57</v>
      </c>
      <c r="B54" s="48">
        <v>6</v>
      </c>
      <c r="C54" s="48">
        <f t="shared" si="17"/>
        <v>0.5</v>
      </c>
      <c r="D54" s="48">
        <f>SUM(G54:R54)</f>
        <v>13</v>
      </c>
      <c r="E54" s="48">
        <f t="shared" si="19"/>
        <v>6.5</v>
      </c>
      <c r="F54" s="58">
        <f>E54/C54</f>
        <v>13</v>
      </c>
      <c r="G54" s="48">
        <v>6</v>
      </c>
      <c r="H54" s="48">
        <v>7</v>
      </c>
      <c r="I54" s="48"/>
      <c r="J54" s="57"/>
      <c r="K54" s="57"/>
      <c r="L54" s="48"/>
      <c r="M54" s="48"/>
      <c r="N54" s="48"/>
      <c r="O54" s="48"/>
      <c r="P54" s="48"/>
      <c r="Q54" s="48"/>
      <c r="R54" s="48"/>
    </row>
    <row r="55" spans="1:18" ht="15">
      <c r="A55" s="52" t="s">
        <v>49</v>
      </c>
      <c r="B55" s="51">
        <v>5</v>
      </c>
      <c r="C55" s="51">
        <f t="shared" si="17"/>
        <v>0.4166666666666667</v>
      </c>
      <c r="D55" s="51">
        <f>SUM(G55:R55)</f>
        <v>10</v>
      </c>
      <c r="E55" s="51">
        <f t="shared" si="19"/>
        <v>5</v>
      </c>
      <c r="F55" s="58">
        <f>E55/C55</f>
        <v>12</v>
      </c>
      <c r="G55" s="51">
        <v>5</v>
      </c>
      <c r="H55" s="51">
        <v>5</v>
      </c>
      <c r="I55" s="51"/>
      <c r="J55" s="59"/>
      <c r="K55" s="59"/>
      <c r="L55" s="51"/>
      <c r="M55" s="51"/>
      <c r="N55" s="51"/>
      <c r="O55" s="51"/>
      <c r="P55" s="51"/>
      <c r="Q55" s="51"/>
      <c r="R55" s="51"/>
    </row>
    <row r="56" spans="1:18" ht="15">
      <c r="A56" s="52" t="s">
        <v>46</v>
      </c>
      <c r="B56" s="51">
        <v>1</v>
      </c>
      <c r="C56" s="51">
        <f t="shared" si="17"/>
        <v>0.08333333333333333</v>
      </c>
      <c r="D56" s="51">
        <f>SUM(G56:R56)</f>
        <v>3</v>
      </c>
      <c r="E56" s="51">
        <f t="shared" si="19"/>
        <v>1.5</v>
      </c>
      <c r="F56" s="58">
        <f>E56/C56</f>
        <v>18</v>
      </c>
      <c r="G56" s="51">
        <v>1</v>
      </c>
      <c r="H56" s="51">
        <v>2</v>
      </c>
      <c r="I56" s="51"/>
      <c r="J56" s="59"/>
      <c r="K56" s="59"/>
      <c r="L56" s="51"/>
      <c r="M56" s="51"/>
      <c r="N56" s="51"/>
      <c r="O56" s="51"/>
      <c r="P56" s="51"/>
      <c r="Q56" s="51"/>
      <c r="R56" s="51"/>
    </row>
    <row r="57" spans="1:18" ht="15">
      <c r="A57" s="47" t="s">
        <v>74</v>
      </c>
      <c r="B57" s="48">
        <v>5</v>
      </c>
      <c r="C57" s="48">
        <f t="shared" si="17"/>
        <v>0.4166666666666667</v>
      </c>
      <c r="D57" s="48">
        <f t="shared" si="18"/>
        <v>16</v>
      </c>
      <c r="E57" s="48">
        <f t="shared" si="19"/>
        <v>8</v>
      </c>
      <c r="F57" s="58">
        <f t="shared" si="20"/>
        <v>19.2</v>
      </c>
      <c r="G57" s="48">
        <v>10</v>
      </c>
      <c r="H57" s="48">
        <v>6</v>
      </c>
      <c r="I57" s="48"/>
      <c r="J57" s="57"/>
      <c r="K57" s="57"/>
      <c r="L57" s="48"/>
      <c r="M57" s="48"/>
      <c r="N57" s="48"/>
      <c r="O57" s="48"/>
      <c r="P57" s="48"/>
      <c r="Q57" s="48"/>
      <c r="R57" s="48"/>
    </row>
    <row r="58" spans="1:18" ht="15">
      <c r="A58" s="52" t="s">
        <v>56</v>
      </c>
      <c r="B58" s="51">
        <v>2</v>
      </c>
      <c r="C58" s="51">
        <f t="shared" si="17"/>
        <v>0.16666666666666666</v>
      </c>
      <c r="D58" s="51">
        <f t="shared" si="18"/>
        <v>3</v>
      </c>
      <c r="E58" s="51">
        <f t="shared" si="19"/>
        <v>1.5</v>
      </c>
      <c r="F58" s="58">
        <f t="shared" si="20"/>
        <v>9</v>
      </c>
      <c r="G58" s="51">
        <v>1</v>
      </c>
      <c r="H58" s="51">
        <v>2</v>
      </c>
      <c r="I58" s="51"/>
      <c r="J58" s="59"/>
      <c r="K58" s="59"/>
      <c r="L58" s="51"/>
      <c r="M58" s="51"/>
      <c r="N58" s="51"/>
      <c r="O58" s="51"/>
      <c r="P58" s="51"/>
      <c r="Q58" s="51"/>
      <c r="R58" s="51"/>
    </row>
    <row r="59" spans="1:18" ht="15">
      <c r="A59" s="52" t="s">
        <v>46</v>
      </c>
      <c r="B59" s="51">
        <v>1</v>
      </c>
      <c r="C59" s="51">
        <f t="shared" si="17"/>
        <v>0.08333333333333333</v>
      </c>
      <c r="D59" s="51">
        <f t="shared" si="18"/>
        <v>3</v>
      </c>
      <c r="E59" s="51">
        <f t="shared" si="19"/>
        <v>1.5</v>
      </c>
      <c r="F59" s="58">
        <f t="shared" si="20"/>
        <v>18</v>
      </c>
      <c r="G59" s="51">
        <v>2</v>
      </c>
      <c r="H59" s="51">
        <v>1</v>
      </c>
      <c r="I59" s="51"/>
      <c r="J59" s="59"/>
      <c r="K59" s="59"/>
      <c r="L59" s="51"/>
      <c r="M59" s="51"/>
      <c r="N59" s="51"/>
      <c r="O59" s="51"/>
      <c r="P59" s="51"/>
      <c r="Q59" s="51"/>
      <c r="R59" s="51"/>
    </row>
    <row r="60" spans="1:18" ht="15">
      <c r="A60" s="63" t="s">
        <v>6</v>
      </c>
      <c r="B60" s="51">
        <v>1</v>
      </c>
      <c r="C60" s="51">
        <f t="shared" si="17"/>
        <v>0.08333333333333333</v>
      </c>
      <c r="D60" s="51">
        <f t="shared" si="18"/>
        <v>7</v>
      </c>
      <c r="E60" s="51">
        <f t="shared" si="19"/>
        <v>3.5</v>
      </c>
      <c r="F60" s="58">
        <f t="shared" si="20"/>
        <v>42</v>
      </c>
      <c r="G60" s="51">
        <v>5</v>
      </c>
      <c r="H60" s="51">
        <v>2</v>
      </c>
      <c r="I60" s="51"/>
      <c r="J60" s="59"/>
      <c r="K60" s="59"/>
      <c r="L60" s="51"/>
      <c r="M60" s="51"/>
      <c r="N60" s="51"/>
      <c r="O60" s="51"/>
      <c r="P60" s="51"/>
      <c r="Q60" s="51"/>
      <c r="R60" s="51"/>
    </row>
    <row r="61" spans="1:18" ht="15">
      <c r="A61" s="52" t="s">
        <v>50</v>
      </c>
      <c r="B61" s="51">
        <v>1</v>
      </c>
      <c r="C61" s="51">
        <f t="shared" si="17"/>
        <v>0.08333333333333333</v>
      </c>
      <c r="D61" s="51">
        <f t="shared" si="18"/>
        <v>3</v>
      </c>
      <c r="E61" s="51">
        <f t="shared" si="19"/>
        <v>1.5</v>
      </c>
      <c r="F61" s="58">
        <f t="shared" si="20"/>
        <v>18</v>
      </c>
      <c r="G61" s="51">
        <v>2</v>
      </c>
      <c r="H61" s="51">
        <v>1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4" spans="1:18" ht="15">
      <c r="A64" s="29" t="s">
        <v>9</v>
      </c>
      <c r="B64" s="30" t="str">
        <f aca="true" t="shared" si="21" ref="B64:R64">B4</f>
        <v>Totaux 2013</v>
      </c>
      <c r="C64" s="30" t="str">
        <f t="shared" si="21"/>
        <v>Moy. 2013</v>
      </c>
      <c r="D64" s="30" t="str">
        <f t="shared" si="21"/>
        <v>Totaux 2014</v>
      </c>
      <c r="E64" s="30" t="str">
        <f t="shared" si="21"/>
        <v>Moy. 2014</v>
      </c>
      <c r="F64" s="30" t="str">
        <f t="shared" si="21"/>
        <v>Croiss.ann.</v>
      </c>
      <c r="G64" s="30" t="str">
        <f t="shared" si="21"/>
        <v>14 janv.</v>
      </c>
      <c r="H64" s="30" t="str">
        <f t="shared" si="21"/>
        <v>14 févr.</v>
      </c>
      <c r="I64" s="30" t="str">
        <f t="shared" si="21"/>
        <v>14 mar.</v>
      </c>
      <c r="J64" s="30" t="str">
        <f t="shared" si="21"/>
        <v>14 avr.</v>
      </c>
      <c r="K64" s="30" t="str">
        <f t="shared" si="21"/>
        <v>14 mai.</v>
      </c>
      <c r="L64" s="30" t="str">
        <f t="shared" si="21"/>
        <v>14 juin.</v>
      </c>
      <c r="M64" s="30" t="str">
        <f t="shared" si="21"/>
        <v>14 juil.</v>
      </c>
      <c r="N64" s="30" t="str">
        <f t="shared" si="21"/>
        <v>14 août.</v>
      </c>
      <c r="O64" s="30" t="str">
        <f t="shared" si="21"/>
        <v>14 sept.</v>
      </c>
      <c r="P64" s="30" t="str">
        <f t="shared" si="21"/>
        <v>14 oct.</v>
      </c>
      <c r="Q64" s="30" t="str">
        <f t="shared" si="21"/>
        <v>14 nov.</v>
      </c>
      <c r="R64" s="30" t="str">
        <f t="shared" si="21"/>
        <v>14 déc.</v>
      </c>
    </row>
    <row r="65" spans="1:18" ht="15">
      <c r="A65" s="1" t="s">
        <v>89</v>
      </c>
      <c r="B65" s="7">
        <v>10</v>
      </c>
      <c r="C65" s="7">
        <f aca="true" t="shared" si="22" ref="C65:C74">B65/C$3</f>
        <v>0.8333333333333334</v>
      </c>
      <c r="D65" s="7">
        <f>SUM(G65:R65)</f>
        <v>20</v>
      </c>
      <c r="E65" s="7">
        <f aca="true" t="shared" si="23" ref="E65:E74">D65/E$3</f>
        <v>10</v>
      </c>
      <c r="F65" s="8">
        <f aca="true" t="shared" si="24" ref="F65:F74">E65/C65</f>
        <v>12</v>
      </c>
      <c r="G65" s="7">
        <v>8</v>
      </c>
      <c r="H65" s="7">
        <v>12</v>
      </c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>
      <c r="A66" s="2" t="s">
        <v>58</v>
      </c>
      <c r="B66" s="5">
        <v>6</v>
      </c>
      <c r="C66" s="5">
        <f t="shared" si="22"/>
        <v>0.5</v>
      </c>
      <c r="D66" s="5">
        <f>SUM(G66:R66)</f>
        <v>13</v>
      </c>
      <c r="E66" s="5">
        <f t="shared" si="23"/>
        <v>6.5</v>
      </c>
      <c r="F66" s="8">
        <f t="shared" si="24"/>
        <v>13</v>
      </c>
      <c r="G66" s="5">
        <v>5</v>
      </c>
      <c r="H66" s="5">
        <v>8</v>
      </c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">
      <c r="A67" s="3" t="s">
        <v>91</v>
      </c>
      <c r="B67" s="5">
        <v>4</v>
      </c>
      <c r="C67" s="5">
        <f t="shared" si="22"/>
        <v>0.3333333333333333</v>
      </c>
      <c r="D67" s="5">
        <f>SUM(G67:R67)</f>
        <v>7</v>
      </c>
      <c r="E67" s="5">
        <f t="shared" si="23"/>
        <v>3.5</v>
      </c>
      <c r="F67" s="8">
        <f t="shared" si="24"/>
        <v>10.5</v>
      </c>
      <c r="G67" s="5">
        <v>3</v>
      </c>
      <c r="H67" s="5">
        <v>4</v>
      </c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">
      <c r="A68" s="1" t="s">
        <v>75</v>
      </c>
      <c r="B68" s="7">
        <v>5</v>
      </c>
      <c r="C68" s="7">
        <f t="shared" si="22"/>
        <v>0.4166666666666667</v>
      </c>
      <c r="D68" s="7">
        <f aca="true" t="shared" si="25" ref="D68:D74">SUM(G68:R68)</f>
        <v>22</v>
      </c>
      <c r="E68" s="7">
        <f t="shared" si="23"/>
        <v>11</v>
      </c>
      <c r="F68" s="8">
        <f t="shared" si="24"/>
        <v>26.4</v>
      </c>
      <c r="G68" s="7">
        <v>10</v>
      </c>
      <c r="H68" s="7">
        <v>12</v>
      </c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">
      <c r="A69" s="3" t="s">
        <v>90</v>
      </c>
      <c r="B69" s="5">
        <v>5</v>
      </c>
      <c r="C69" s="5">
        <f t="shared" si="22"/>
        <v>0.4166666666666667</v>
      </c>
      <c r="D69" s="5">
        <f>SUM(G69:R69)</f>
        <v>22</v>
      </c>
      <c r="E69" s="5">
        <f t="shared" si="23"/>
        <v>11</v>
      </c>
      <c r="F69" s="8">
        <f t="shared" si="24"/>
        <v>26.4</v>
      </c>
      <c r="G69" s="5">
        <v>10</v>
      </c>
      <c r="H69" s="5">
        <v>12</v>
      </c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3" t="s">
        <v>96</v>
      </c>
      <c r="B70" s="5">
        <v>5</v>
      </c>
      <c r="C70" s="5">
        <f t="shared" si="22"/>
        <v>0.4166666666666667</v>
      </c>
      <c r="D70" s="5">
        <f>SUM(G70:R70)</f>
        <v>7</v>
      </c>
      <c r="E70" s="5">
        <f t="shared" si="23"/>
        <v>3.5</v>
      </c>
      <c r="F70" s="8">
        <f t="shared" si="24"/>
        <v>8.4</v>
      </c>
      <c r="G70" s="5">
        <v>5</v>
      </c>
      <c r="H70" s="5">
        <v>2</v>
      </c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">
      <c r="A71" s="1" t="s">
        <v>74</v>
      </c>
      <c r="B71" s="7">
        <v>5</v>
      </c>
      <c r="C71" s="7">
        <f t="shared" si="22"/>
        <v>0.4166666666666667</v>
      </c>
      <c r="D71" s="7">
        <f>SUM(G71:R71)</f>
        <v>10</v>
      </c>
      <c r="E71" s="7">
        <f t="shared" si="23"/>
        <v>5</v>
      </c>
      <c r="F71" s="8">
        <f t="shared" si="24"/>
        <v>12</v>
      </c>
      <c r="G71" s="7">
        <v>5</v>
      </c>
      <c r="H71" s="7">
        <v>5</v>
      </c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">
      <c r="A72" s="3" t="s">
        <v>46</v>
      </c>
      <c r="B72" s="5">
        <v>1</v>
      </c>
      <c r="C72" s="5">
        <f t="shared" si="22"/>
        <v>0.08333333333333333</v>
      </c>
      <c r="D72" s="5">
        <f>SUM(G72:R72)</f>
        <v>3</v>
      </c>
      <c r="E72" s="5">
        <f t="shared" si="23"/>
        <v>1.5</v>
      </c>
      <c r="F72" s="8">
        <f t="shared" si="24"/>
        <v>18</v>
      </c>
      <c r="G72" s="5">
        <v>2</v>
      </c>
      <c r="H72" s="5">
        <v>1</v>
      </c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">
      <c r="A73" s="3" t="s">
        <v>7</v>
      </c>
      <c r="B73" s="5">
        <v>2</v>
      </c>
      <c r="C73" s="5">
        <f t="shared" si="22"/>
        <v>0.16666666666666666</v>
      </c>
      <c r="D73" s="5">
        <f t="shared" si="25"/>
        <v>3</v>
      </c>
      <c r="E73" s="5">
        <f t="shared" si="23"/>
        <v>1.5</v>
      </c>
      <c r="F73" s="8">
        <f t="shared" si="24"/>
        <v>9</v>
      </c>
      <c r="G73" s="5">
        <v>1</v>
      </c>
      <c r="H73" s="5">
        <v>2</v>
      </c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">
      <c r="A74" s="3" t="s">
        <v>8</v>
      </c>
      <c r="B74" s="5">
        <v>2</v>
      </c>
      <c r="C74" s="5">
        <f t="shared" si="22"/>
        <v>0.16666666666666666</v>
      </c>
      <c r="D74" s="5">
        <f t="shared" si="25"/>
        <v>4</v>
      </c>
      <c r="E74" s="5">
        <f t="shared" si="23"/>
        <v>2</v>
      </c>
      <c r="F74" s="8">
        <f t="shared" si="24"/>
        <v>12</v>
      </c>
      <c r="G74" s="5">
        <v>2</v>
      </c>
      <c r="H74" s="5">
        <v>2</v>
      </c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sheetProtection/>
  <printOptions/>
  <pageMargins left="0.25" right="0.25" top="0.75" bottom="0.75" header="0.3" footer="0.3"/>
  <pageSetup fitToHeight="0" fitToWidth="1" horizontalDpi="600" verticalDpi="600" orientation="landscape" paperSize="3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Corporation</dc:creator>
  <cp:keywords/>
  <dc:description/>
  <cp:lastModifiedBy>Xerox Corporation</cp:lastModifiedBy>
  <cp:lastPrinted>2014-03-20T20:08:00Z</cp:lastPrinted>
  <dcterms:created xsi:type="dcterms:W3CDTF">2013-05-10T21:31:29Z</dcterms:created>
  <dcterms:modified xsi:type="dcterms:W3CDTF">2014-04-07T16:40:06Z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